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АЙТ\Основные фонды\2022\1-2\Рубрика 1\"/>
    </mc:Choice>
  </mc:AlternateContent>
  <xr:revisionPtr revIDLastSave="0" documentId="13_ncr:1_{0F84A7CD-AA4B-456B-8D0C-498654BCA6A5}" xr6:coauthVersionLast="45" xr6:coauthVersionMax="45" xr10:uidLastSave="{00000000-0000-0000-0000-000000000000}"/>
  <bookViews>
    <workbookView xWindow="-120" yWindow="-120" windowWidth="29040" windowHeight="15840" tabRatio="594" activeTab="4" xr2:uid="{00000000-000D-0000-FFFF-FFFF00000000}"/>
  </bookViews>
  <sheets>
    <sheet name="Содержание" sheetId="1" r:id="rId1"/>
    <sheet name="1" sheetId="4" r:id="rId2"/>
    <sheet name="2" sheetId="5" r:id="rId3"/>
    <sheet name="3" sheetId="6" r:id="rId4"/>
    <sheet name="4" sheetId="7" r:id="rId5"/>
    <sheet name="5" sheetId="8" r:id="rId6"/>
    <sheet name="6" sheetId="9" r:id="rId7"/>
  </sheets>
  <definedNames>
    <definedName name="_xlnm._FilterDatabase" localSheetId="4" hidden="1">'4'!$A$5:$Z$5</definedName>
    <definedName name="_xlnm._FilterDatabase" localSheetId="6" hidden="1">'6'!$A$5:$AH$24</definedName>
    <definedName name="а">Содержание!$B$3</definedName>
  </definedNames>
  <calcPr calcId="191029"/>
</workbook>
</file>

<file path=xl/calcChain.xml><?xml version="1.0" encoding="utf-8"?>
<calcChain xmlns="http://schemas.openxmlformats.org/spreadsheetml/2006/main">
  <c r="X7" i="4" l="1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6" i="4"/>
  <c r="AA7" i="4" l="1"/>
  <c r="AA8" i="4"/>
  <c r="AA9" i="4"/>
  <c r="AA10" i="4"/>
  <c r="AA11" i="4"/>
  <c r="AA12" i="4"/>
  <c r="AA13" i="4"/>
  <c r="AA14" i="4"/>
  <c r="AA15" i="4"/>
  <c r="AA16" i="4"/>
  <c r="AA17" i="4"/>
  <c r="AA18" i="4"/>
  <c r="AA19" i="4"/>
  <c r="AA20" i="4"/>
  <c r="AA6" i="4"/>
  <c r="Z7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6" i="4"/>
  <c r="Y7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6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6" i="4"/>
</calcChain>
</file>

<file path=xl/sharedStrings.xml><?xml version="1.0" encoding="utf-8"?>
<sst xmlns="http://schemas.openxmlformats.org/spreadsheetml/2006/main" count="774" uniqueCount="99">
  <si>
    <t>Содержание:</t>
  </si>
  <si>
    <t>Всего</t>
  </si>
  <si>
    <t xml:space="preserve">          К содержанию</t>
  </si>
  <si>
    <t>К содержанию</t>
  </si>
  <si>
    <t>Ответственный исполнитель:</t>
  </si>
  <si>
    <r>
      <t>2011</t>
    </r>
    <r>
      <rPr>
        <vertAlign val="superscript"/>
        <sz val="12"/>
        <rFont val="Times New Roman"/>
        <family val="1"/>
        <charset val="204"/>
      </rPr>
      <t>1)</t>
    </r>
  </si>
  <si>
    <t>В процентах к итогу</t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</si>
  <si>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С учетом переоценки, проведенной коммерческими организациями на конец отчетного года.</t>
    </r>
  </si>
  <si>
    <r>
      <t xml:space="preserve">2)  </t>
    </r>
    <r>
      <rPr>
        <sz val="12"/>
        <rFont val="Times New Roman"/>
        <family val="1"/>
        <charset val="204"/>
      </rPr>
      <t>C 2019 года жилые и нежилые здания, находящиеся в собственности домашних хозяйств, учитываются по кадастровой стоимости, определяемой органами Росреестра в целях налогообложения имущества физических лиц.</t>
    </r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</si>
  <si>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с учетом переоценки, проведенной коммерческими организациями на конец отчетного года</t>
    </r>
  </si>
  <si>
    <r>
      <t>2012</t>
    </r>
    <r>
      <rPr>
        <vertAlign val="superscript"/>
        <sz val="12"/>
        <rFont val="Times New Roman"/>
        <family val="1"/>
        <charset val="204"/>
      </rPr>
      <t>1)</t>
    </r>
  </si>
  <si>
    <r>
      <t>2013</t>
    </r>
    <r>
      <rPr>
        <vertAlign val="superscript"/>
        <sz val="12"/>
        <rFont val="Times New Roman"/>
        <family val="1"/>
        <charset val="204"/>
      </rPr>
      <t>1)</t>
    </r>
  </si>
  <si>
    <r>
      <t>2014</t>
    </r>
    <r>
      <rPr>
        <vertAlign val="superscript"/>
        <sz val="12"/>
        <rFont val="Times New Roman"/>
        <family val="1"/>
        <charset val="204"/>
      </rPr>
      <t>1)</t>
    </r>
  </si>
  <si>
    <r>
      <t>2015</t>
    </r>
    <r>
      <rPr>
        <vertAlign val="superscript"/>
        <sz val="12"/>
        <rFont val="Times New Roman"/>
        <family val="1"/>
        <charset val="204"/>
      </rPr>
      <t>1)</t>
    </r>
  </si>
  <si>
    <r>
      <t>2016</t>
    </r>
    <r>
      <rPr>
        <vertAlign val="superscript"/>
        <sz val="12"/>
        <rFont val="Times New Roman"/>
        <family val="1"/>
        <charset val="204"/>
      </rPr>
      <t>1)</t>
    </r>
  </si>
  <si>
    <t>Всего основных фондов</t>
  </si>
  <si>
    <t>Жилые здания</t>
  </si>
  <si>
    <t>Сооружения</t>
  </si>
  <si>
    <t>Машины и оборудование</t>
  </si>
  <si>
    <t>Транспортные средства</t>
  </si>
  <si>
    <t>Нежилые здания</t>
  </si>
  <si>
    <t>Всего по обследуемым видам экономической деятельности</t>
  </si>
  <si>
    <t>Здания</t>
  </si>
  <si>
    <t>Раздел А Сельское хозяйство, охота и лесное хозяйство</t>
  </si>
  <si>
    <t>Раздел В Рыболовство, рыбоводство</t>
  </si>
  <si>
    <t>Раздел С Добыча полезных ископаемых</t>
  </si>
  <si>
    <t>Раздел D Обрабатывающие производства</t>
  </si>
  <si>
    <t>Раздел Е Производство и распределение электроэнергии,  газа и воды</t>
  </si>
  <si>
    <t>Раздел F Строительство</t>
  </si>
  <si>
    <t>Раздел G Оптовая и розничная торговля; ремонт  автотранспортных средств, мотоциклов, бытовых изделий и  предметов личного пользования</t>
  </si>
  <si>
    <t>Раздел Н Гостиницы и рестораны</t>
  </si>
  <si>
    <t>Раздел I Транспорт и связь</t>
  </si>
  <si>
    <t>Раздел J Финансовая деятельность</t>
  </si>
  <si>
    <t>Раздел K Операции с недвижимым имуществом, аренда и  предоставление услуг</t>
  </si>
  <si>
    <t>Раздел L Государственное управление и обеспечение  военной безопасности;  социальное обеспечение</t>
  </si>
  <si>
    <t>Раздел M Образование</t>
  </si>
  <si>
    <t>Раздел N Здравоохранение и предоставление социальных  услуг</t>
  </si>
  <si>
    <t>Раздел O Предоставление прочих коммунальных,  социальных и персональных услуг</t>
  </si>
  <si>
    <t>Раздел Q Деятельность экстерриториальных организаций</t>
  </si>
  <si>
    <t>Наличие основных фондов  по полному кругу организаций в разрезе ОКВЭД-2007
(по полной учетной стоимости, млн рублей) 2004 - 2016 гг.</t>
  </si>
  <si>
    <t>Наличие основных фондов  коммерческих организаций (без субъектов малого предпринимательства) 
в разрезе ОКВЭД-2007 (по полной учетной стоимости, млн рублей) 2004 - 2016 гг.</t>
  </si>
  <si>
    <t>Наличие основных фондов  некоммерческих организаций в разрезе ОКВЭД-2007
(по полной учетной стоимости, млн рублей) 2004 - 2016 гг.</t>
  </si>
  <si>
    <t>Млн рублей</t>
  </si>
  <si>
    <r>
      <t xml:space="preserve">Наличие основных фондов на конец года по полной учетной стоимости по полному кругу организаций </t>
    </r>
    <r>
      <rPr>
        <sz val="12"/>
        <color theme="1"/>
        <rFont val="Times New Roman"/>
        <family val="1"/>
        <charset val="204"/>
      </rPr>
      <t xml:space="preserve">(млн рублей) </t>
    </r>
  </si>
  <si>
    <r>
      <t>Наличие основных фондов по полной учетной стоимости на конец года в коммерческих организациях (без субъектов малого предпринимательства),</t>
    </r>
    <r>
      <rPr>
        <sz val="12"/>
        <color theme="1"/>
        <rFont val="Times New Roman"/>
        <family val="1"/>
        <charset val="204"/>
      </rPr>
      <t xml:space="preserve"> млн рублей</t>
    </r>
  </si>
  <si>
    <r>
      <t>Наличие основных фондов по полной учетной стоимости на конец года в коммерческих организациях (без субъектов малого предпринимательства),</t>
    </r>
    <r>
      <rPr>
        <sz val="12"/>
        <rFont val="Times New Roman"/>
        <family val="1"/>
        <charset val="204"/>
      </rPr>
      <t xml:space="preserve"> тыс. рублей</t>
    </r>
  </si>
  <si>
    <r>
      <t xml:space="preserve">Наличие основных фондов по полной учетной стоимости на конец года в некоммерческих организациях </t>
    </r>
    <r>
      <rPr>
        <sz val="12"/>
        <rFont val="Times New Roman"/>
        <family val="1"/>
        <charset val="204"/>
      </rPr>
      <t>(млн рублей)</t>
    </r>
  </si>
  <si>
    <r>
      <t>Наличие основных фондов по  полной учетной стоимости на конец года  в некоммерческих организациях</t>
    </r>
    <r>
      <rPr>
        <sz val="12"/>
        <rFont val="Times New Roman"/>
        <family val="1"/>
        <charset val="204"/>
      </rPr>
      <t xml:space="preserve"> (тыс. рублей)</t>
    </r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</si>
  <si>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</si>
  <si>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</si>
  <si>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</si>
  <si>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</si>
  <si>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</si>
  <si>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</si>
  <si>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</si>
  <si>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</si>
  <si>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</si>
  <si>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</si>
  <si>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</si>
  <si>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</si>
  <si>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</si>
  <si>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</si>
  <si>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</si>
  <si>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</si>
  <si>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</si>
  <si>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</si>
  <si>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</si>
  <si>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</si>
  <si>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</si>
  <si>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</si>
  <si>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</si>
  <si>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</si>
  <si>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</si>
  <si>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</si>
  <si>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</si>
  <si>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</si>
  <si>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</si>
  <si>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</si>
  <si>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</si>
  <si>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</si>
  <si>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</si>
  <si>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</si>
  <si>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</si>
  <si>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</si>
  <si>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</si>
  <si>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</si>
  <si>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из них: жилые здания</t>
  </si>
  <si>
    <t>… -Данные не предоставляются в целях обеспечения конфиденциальности первичных статистических данных организаций, в соответствии с Федеральным законом от 29.11.2007 № 282-ФЗ (ст.4, п.5; ст.9, п.1).</t>
  </si>
  <si>
    <t>Наличие основных фондов по полному кругу организаций в разрезе ОКВЭД2
(по полной учетной стоимости, млн рублей) 2017 - 2021 гг.</t>
  </si>
  <si>
    <r>
      <t xml:space="preserve">Наличие основных фондов </t>
    </r>
    <r>
      <rPr>
        <b/>
        <sz val="12"/>
        <color rgb="FF0000FF"/>
        <rFont val="Times New Roman"/>
        <family val="1"/>
        <charset val="204"/>
      </rPr>
      <t xml:space="preserve">по Калужской области </t>
    </r>
    <r>
      <rPr>
        <b/>
        <sz val="12"/>
        <color theme="1"/>
        <rFont val="Times New Roman"/>
        <family val="1"/>
        <charset val="204"/>
      </rPr>
      <t xml:space="preserve">по видам экономической деятельности по полной учетной стоимости на конец года </t>
    </r>
  </si>
  <si>
    <t>... - Данные не предоставляются в целях обеспечения конфиденциальности первичных статистических данных</t>
  </si>
  <si>
    <t>ФИО Фадеева Е.И.</t>
  </si>
  <si>
    <t>…</t>
  </si>
  <si>
    <t>...</t>
  </si>
  <si>
    <t>..</t>
  </si>
  <si>
    <t>Наличие основных фондов коммерческих организаций (без субъектов малого предпринимательства) 
в разрезе ОКВЭД2 (по полной учетной стоимости, тысяча рублей) 2017 - 2022 гг.</t>
  </si>
  <si>
    <t>Наличие основных фондов некоммерческих организаций в разрезе ОКВЭД2
(по полной учетной стоимости, тысяча рублей) 2017 - 2022 гг.</t>
  </si>
  <si>
    <t>тел.8(4842)54-75-95</t>
  </si>
  <si>
    <r>
      <t>Обновлено: 23</t>
    </r>
    <r>
      <rPr>
        <sz val="12"/>
        <color rgb="FF0000FF"/>
        <rFont val="Times New Roman"/>
        <family val="1"/>
        <charset val="204"/>
      </rPr>
      <t>.12</t>
    </r>
    <r>
      <rPr>
        <sz val="12"/>
        <rFont val="Times New Roman"/>
        <family val="1"/>
        <charset val="204"/>
      </rPr>
      <t>.2023</t>
    </r>
    <r>
      <rPr>
        <sz val="12"/>
        <color indexed="8"/>
        <rFont val="Times New Roman"/>
        <family val="1"/>
        <charset val="204"/>
      </rPr>
      <t>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</si>
</sst>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0.0"/>
    <numFmt numFmtId="166" formatCode="#,##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</font>
    <font>
      <sz val="12"/>
      <name val="Arial Cyr"/>
      <charset val="204"/>
    </font>
    <font>
      <b/>
      <sz val="12"/>
      <name val="Arial Cyr"/>
      <charset val="204"/>
    </font>
    <font>
      <b/>
      <sz val="12"/>
      <color rgb="FF0000FF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16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</cellStyleXfs>
  <cellXfs count="135">
    <xf numFmtId="0" fontId="0" fillId="0" borderId="0" xfId="0"/>
    <xf numFmtId="0" fontId="4" fillId="0" borderId="0" xfId="0" applyFont="1"/>
    <xf numFmtId="0" fontId="7" fillId="0" borderId="0" xfId="0" applyFont="1"/>
    <xf numFmtId="0" fontId="7" fillId="0" borderId="0" xfId="0" applyFont="1" applyBorder="1"/>
    <xf numFmtId="0" fontId="8" fillId="0" borderId="0" xfId="0" applyFont="1" applyFill="1" applyBorder="1"/>
    <xf numFmtId="0" fontId="7" fillId="0" borderId="0" xfId="0" applyFont="1" applyFill="1" applyBorder="1"/>
    <xf numFmtId="0" fontId="7" fillId="0" borderId="0" xfId="0" applyFont="1" applyAlignment="1">
      <alignment horizontal="left"/>
    </xf>
    <xf numFmtId="165" fontId="10" fillId="0" borderId="0" xfId="1" applyNumberFormat="1" applyFont="1" applyFill="1" applyBorder="1" applyAlignment="1" applyProtection="1">
      <alignment horizontal="left" vertical="center"/>
    </xf>
    <xf numFmtId="0" fontId="7" fillId="0" borderId="0" xfId="0" applyFont="1" applyFill="1"/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1" applyBorder="1"/>
    <xf numFmtId="0" fontId="8" fillId="0" borderId="0" xfId="0" applyFont="1"/>
    <xf numFmtId="165" fontId="8" fillId="0" borderId="0" xfId="0" applyNumberFormat="1" applyFont="1"/>
    <xf numFmtId="1" fontId="8" fillId="0" borderId="0" xfId="0" applyNumberFormat="1" applyFont="1"/>
    <xf numFmtId="0" fontId="8" fillId="0" borderId="0" xfId="0" applyFont="1" applyFill="1"/>
    <xf numFmtId="2" fontId="8" fillId="0" borderId="0" xfId="0" applyNumberFormat="1" applyFont="1"/>
    <xf numFmtId="0" fontId="8" fillId="0" borderId="0" xfId="0" applyFont="1" applyFill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2" fillId="0" borderId="0" xfId="1" quotePrefix="1" applyBorder="1" applyAlignment="1">
      <alignment wrapText="1"/>
    </xf>
    <xf numFmtId="0" fontId="7" fillId="0" borderId="0" xfId="0" applyFont="1" applyAlignment="1">
      <alignment wrapText="1"/>
    </xf>
    <xf numFmtId="1" fontId="8" fillId="0" borderId="1" xfId="1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5" fontId="10" fillId="0" borderId="0" xfId="1" applyNumberFormat="1" applyFont="1" applyFill="1" applyBorder="1" applyAlignment="1" applyProtection="1">
      <alignment horizontal="left" vertical="center"/>
    </xf>
    <xf numFmtId="1" fontId="8" fillId="0" borderId="1" xfId="10" applyNumberFormat="1" applyFont="1" applyBorder="1" applyAlignment="1">
      <alignment horizontal="center"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165" fontId="10" fillId="0" borderId="0" xfId="1" applyNumberFormat="1" applyFont="1" applyFill="1" applyBorder="1" applyAlignment="1" applyProtection="1">
      <alignment horizontal="left" vertical="center"/>
    </xf>
    <xf numFmtId="3" fontId="7" fillId="0" borderId="0" xfId="0" applyNumberFormat="1" applyFont="1" applyFill="1"/>
    <xf numFmtId="1" fontId="8" fillId="0" borderId="1" xfId="10" applyNumberFormat="1" applyFont="1" applyBorder="1" applyAlignment="1">
      <alignment horizontal="center" vertical="center" wrapText="1"/>
    </xf>
    <xf numFmtId="165" fontId="10" fillId="0" borderId="0" xfId="1" applyNumberFormat="1" applyFont="1" applyFill="1" applyBorder="1" applyAlignment="1" applyProtection="1">
      <alignment horizontal="left" vertical="center"/>
    </xf>
    <xf numFmtId="1" fontId="8" fillId="0" borderId="1" xfId="10" applyNumberFormat="1" applyFont="1" applyBorder="1" applyAlignment="1">
      <alignment horizontal="center" vertical="center" wrapText="1"/>
    </xf>
    <xf numFmtId="0" fontId="17" fillId="0" borderId="0" xfId="0" applyFont="1"/>
    <xf numFmtId="0" fontId="13" fillId="0" borderId="0" xfId="0" applyFont="1"/>
    <xf numFmtId="0" fontId="8" fillId="0" borderId="0" xfId="0" applyFont="1" applyBorder="1"/>
    <xf numFmtId="165" fontId="8" fillId="0" borderId="0" xfId="0" applyNumberFormat="1" applyFont="1" applyBorder="1"/>
    <xf numFmtId="0" fontId="15" fillId="0" borderId="0" xfId="0" applyFont="1"/>
    <xf numFmtId="1" fontId="8" fillId="0" borderId="1" xfId="1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1" fontId="16" fillId="0" borderId="1" xfId="0" applyNumberFormat="1" applyFont="1" applyFill="1" applyBorder="1" applyAlignment="1">
      <alignment horizontal="right" wrapText="1"/>
    </xf>
    <xf numFmtId="0" fontId="16" fillId="0" borderId="1" xfId="0" applyFont="1" applyFill="1" applyBorder="1"/>
    <xf numFmtId="0" fontId="16" fillId="0" borderId="1" xfId="0" applyFont="1" applyFill="1" applyBorder="1" applyAlignment="1">
      <alignment horizontal="center"/>
    </xf>
    <xf numFmtId="3" fontId="14" fillId="0" borderId="1" xfId="0" applyNumberFormat="1" applyFont="1" applyBorder="1" applyAlignment="1">
      <alignment horizontal="right" wrapText="1"/>
    </xf>
    <xf numFmtId="3" fontId="14" fillId="0" borderId="1" xfId="0" applyNumberFormat="1" applyFont="1" applyBorder="1" applyAlignment="1">
      <alignment wrapText="1"/>
    </xf>
    <xf numFmtId="165" fontId="14" fillId="0" borderId="1" xfId="0" applyNumberFormat="1" applyFont="1" applyBorder="1" applyAlignment="1">
      <alignment horizontal="right" wrapText="1"/>
    </xf>
    <xf numFmtId="165" fontId="14" fillId="0" borderId="1" xfId="0" applyNumberFormat="1" applyFont="1" applyBorder="1"/>
    <xf numFmtId="1" fontId="6" fillId="0" borderId="1" xfId="10" applyNumberFormat="1" applyFont="1" applyBorder="1" applyAlignment="1">
      <alignment vertical="center" wrapText="1"/>
    </xf>
    <xf numFmtId="3" fontId="16" fillId="0" borderId="1" xfId="10" applyNumberFormat="1" applyFont="1" applyBorder="1" applyAlignment="1">
      <alignment horizontal="right" vertical="center"/>
    </xf>
    <xf numFmtId="3" fontId="14" fillId="0" borderId="1" xfId="10" applyNumberFormat="1" applyFont="1" applyBorder="1" applyAlignment="1">
      <alignment horizontal="right" vertical="center"/>
    </xf>
    <xf numFmtId="3" fontId="14" fillId="0" borderId="1" xfId="10" applyNumberFormat="1" applyFont="1" applyBorder="1"/>
    <xf numFmtId="0" fontId="4" fillId="0" borderId="1" xfId="0" applyFont="1" applyBorder="1" applyAlignment="1">
      <alignment vertical="center" wrapText="1"/>
    </xf>
    <xf numFmtId="3" fontId="18" fillId="0" borderId="1" xfId="0" applyNumberFormat="1" applyFont="1" applyBorder="1" applyAlignment="1">
      <alignment horizontal="right" vertical="center"/>
    </xf>
    <xf numFmtId="3" fontId="16" fillId="0" borderId="1" xfId="0" applyNumberFormat="1" applyFont="1" applyBorder="1" applyAlignment="1">
      <alignment horizontal="right" vertical="center" wrapText="1"/>
    </xf>
    <xf numFmtId="3" fontId="14" fillId="0" borderId="1" xfId="0" applyNumberFormat="1" applyFont="1" applyBorder="1" applyAlignment="1">
      <alignment horizontal="right" vertical="center" wrapText="1"/>
    </xf>
    <xf numFmtId="1" fontId="8" fillId="0" borderId="1" xfId="10" applyNumberFormat="1" applyFont="1" applyBorder="1" applyAlignment="1">
      <alignment vertical="center" wrapText="1"/>
    </xf>
    <xf numFmtId="1" fontId="8" fillId="0" borderId="1" xfId="10" applyNumberFormat="1" applyFont="1" applyFill="1" applyBorder="1" applyAlignment="1">
      <alignment horizontal="center" vertical="center" wrapText="1"/>
    </xf>
    <xf numFmtId="1" fontId="14" fillId="0" borderId="1" xfId="10" applyNumberFormat="1" applyFont="1" applyBorder="1" applyAlignment="1">
      <alignment horizontal="right" vertical="center"/>
    </xf>
    <xf numFmtId="1" fontId="14" fillId="0" borderId="1" xfId="10" applyNumberFormat="1" applyFont="1" applyBorder="1"/>
    <xf numFmtId="1" fontId="8" fillId="0" borderId="1" xfId="10" applyNumberFormat="1" applyFont="1" applyBorder="1"/>
    <xf numFmtId="3" fontId="7" fillId="0" borderId="0" xfId="0" applyNumberFormat="1" applyFont="1"/>
    <xf numFmtId="3" fontId="0" fillId="0" borderId="0" xfId="0" applyNumberFormat="1"/>
    <xf numFmtId="0" fontId="8" fillId="0" borderId="1" xfId="12" applyFont="1" applyBorder="1" applyAlignment="1">
      <alignment vertical="center" wrapText="1"/>
    </xf>
    <xf numFmtId="3" fontId="14" fillId="0" borderId="1" xfId="12" applyNumberFormat="1" applyFont="1" applyBorder="1" applyAlignment="1">
      <alignment horizontal="right" vertical="center"/>
    </xf>
    <xf numFmtId="0" fontId="8" fillId="0" borderId="1" xfId="11" applyFont="1" applyBorder="1" applyAlignment="1">
      <alignment vertical="center" wrapText="1"/>
    </xf>
    <xf numFmtId="3" fontId="14" fillId="0" borderId="1" xfId="11" applyNumberFormat="1" applyFont="1" applyBorder="1" applyAlignment="1"/>
    <xf numFmtId="1" fontId="8" fillId="0" borderId="1" xfId="1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right"/>
    </xf>
    <xf numFmtId="3" fontId="14" fillId="0" borderId="1" xfId="11" applyNumberFormat="1" applyFont="1" applyFill="1" applyBorder="1" applyAlignment="1"/>
    <xf numFmtId="3" fontId="14" fillId="0" borderId="1" xfId="12" applyNumberFormat="1" applyFont="1" applyFill="1" applyBorder="1" applyAlignment="1">
      <alignment horizontal="right" vertical="center"/>
    </xf>
    <xf numFmtId="3" fontId="0" fillId="0" borderId="0" xfId="0" applyNumberFormat="1" applyFill="1"/>
    <xf numFmtId="1" fontId="8" fillId="0" borderId="1" xfId="10" applyNumberFormat="1" applyFont="1" applyBorder="1" applyAlignment="1">
      <alignment horizontal="center" vertical="center" wrapText="1"/>
    </xf>
    <xf numFmtId="3" fontId="19" fillId="0" borderId="1" xfId="0" applyNumberFormat="1" applyFont="1" applyFill="1" applyBorder="1" applyAlignment="1" applyProtection="1">
      <alignment horizontal="right" vertical="center"/>
    </xf>
    <xf numFmtId="3" fontId="13" fillId="0" borderId="1" xfId="0" applyNumberFormat="1" applyFont="1" applyFill="1" applyBorder="1" applyAlignment="1" applyProtection="1">
      <alignment horizontal="right" vertical="center"/>
    </xf>
    <xf numFmtId="1" fontId="8" fillId="0" borderId="1" xfId="10" applyNumberFormat="1" applyFont="1" applyBorder="1" applyAlignment="1">
      <alignment horizontal="center" vertical="center" wrapText="1"/>
    </xf>
    <xf numFmtId="3" fontId="16" fillId="0" borderId="1" xfId="0" applyNumberFormat="1" applyFont="1" applyFill="1" applyBorder="1" applyAlignment="1" applyProtection="1">
      <alignment horizontal="right" vertical="center"/>
    </xf>
    <xf numFmtId="3" fontId="19" fillId="0" borderId="1" xfId="0" applyNumberFormat="1" applyFont="1" applyFill="1" applyBorder="1" applyAlignment="1" applyProtection="1">
      <alignment horizontal="right"/>
    </xf>
    <xf numFmtId="3" fontId="21" fillId="0" borderId="1" xfId="0" applyNumberFormat="1" applyFont="1" applyBorder="1" applyAlignment="1">
      <alignment horizontal="right" vertical="center" wrapText="1"/>
    </xf>
    <xf numFmtId="3" fontId="20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1" applyFont="1" applyAlignment="1" applyProtection="1">
      <alignment horizontal="left" indent="2"/>
    </xf>
    <xf numFmtId="0" fontId="4" fillId="0" borderId="0" xfId="1" applyFont="1" applyAlignment="1" applyProtection="1"/>
    <xf numFmtId="3" fontId="14" fillId="0" borderId="1" xfId="11" applyNumberFormat="1" applyFont="1" applyBorder="1" applyAlignment="1">
      <alignment horizontal="right" vertical="center"/>
    </xf>
    <xf numFmtId="3" fontId="8" fillId="0" borderId="0" xfId="0" applyNumberFormat="1" applyFont="1"/>
    <xf numFmtId="165" fontId="7" fillId="0" borderId="0" xfId="0" applyNumberFormat="1" applyFont="1"/>
    <xf numFmtId="165" fontId="14" fillId="0" borderId="1" xfId="0" applyNumberFormat="1" applyFont="1" applyBorder="1" applyAlignment="1">
      <alignment wrapText="1"/>
    </xf>
    <xf numFmtId="166" fontId="12" fillId="0" borderId="1" xfId="0" applyNumberFormat="1" applyFont="1" applyBorder="1" applyAlignment="1">
      <alignment horizontal="right"/>
    </xf>
    <xf numFmtId="166" fontId="14" fillId="0" borderId="1" xfId="10" applyNumberFormat="1" applyFont="1" applyBorder="1" applyAlignment="1">
      <alignment horizontal="right" vertical="center"/>
    </xf>
    <xf numFmtId="1" fontId="8" fillId="2" borderId="1" xfId="10" applyNumberFormat="1" applyFont="1" applyFill="1" applyBorder="1" applyAlignment="1">
      <alignment vertical="center" wrapText="1"/>
    </xf>
    <xf numFmtId="3" fontId="14" fillId="2" borderId="1" xfId="12" applyNumberFormat="1" applyFont="1" applyFill="1" applyBorder="1" applyAlignment="1">
      <alignment horizontal="right" vertical="center"/>
    </xf>
    <xf numFmtId="3" fontId="14" fillId="0" borderId="1" xfId="11" applyNumberFormat="1" applyFont="1" applyBorder="1"/>
    <xf numFmtId="3" fontId="14" fillId="2" borderId="1" xfId="11" applyNumberFormat="1" applyFont="1" applyFill="1" applyBorder="1"/>
    <xf numFmtId="3" fontId="19" fillId="0" borderId="1" xfId="0" applyNumberFormat="1" applyFont="1" applyBorder="1" applyAlignment="1">
      <alignment horizontal="right"/>
    </xf>
    <xf numFmtId="3" fontId="13" fillId="0" borderId="1" xfId="0" applyNumberFormat="1" applyFont="1" applyBorder="1" applyAlignment="1">
      <alignment horizontal="right"/>
    </xf>
    <xf numFmtId="1" fontId="8" fillId="0" borderId="1" xfId="10" applyNumberFormat="1" applyFont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right"/>
    </xf>
    <xf numFmtId="166" fontId="12" fillId="0" borderId="1" xfId="0" applyNumberFormat="1" applyFont="1" applyFill="1" applyBorder="1" applyAlignment="1">
      <alignment horizontal="right"/>
    </xf>
    <xf numFmtId="3" fontId="14" fillId="0" borderId="1" xfId="11" applyNumberFormat="1" applyFont="1" applyFill="1" applyBorder="1"/>
    <xf numFmtId="3" fontId="14" fillId="0" borderId="1" xfId="11" applyNumberFormat="1" applyFont="1" applyFill="1" applyBorder="1" applyAlignment="1">
      <alignment horizontal="center"/>
    </xf>
    <xf numFmtId="3" fontId="14" fillId="0" borderId="1" xfId="11" applyNumberFormat="1" applyFont="1" applyBorder="1" applyAlignment="1">
      <alignment horizontal="center"/>
    </xf>
    <xf numFmtId="3" fontId="12" fillId="0" borderId="1" xfId="0" applyNumberFormat="1" applyFont="1" applyFill="1" applyBorder="1" applyAlignment="1">
      <alignment horizontal="center"/>
    </xf>
    <xf numFmtId="3" fontId="12" fillId="0" borderId="1" xfId="0" applyNumberFormat="1" applyFont="1" applyBorder="1" applyAlignment="1">
      <alignment horizontal="center"/>
    </xf>
    <xf numFmtId="3" fontId="19" fillId="0" borderId="1" xfId="0" applyNumberFormat="1" applyFont="1" applyFill="1" applyBorder="1" applyAlignment="1">
      <alignment horizontal="right"/>
    </xf>
    <xf numFmtId="3" fontId="19" fillId="0" borderId="1" xfId="0" applyNumberFormat="1" applyFont="1" applyFill="1" applyBorder="1" applyAlignment="1" applyProtection="1">
      <alignment horizontal="center"/>
    </xf>
    <xf numFmtId="3" fontId="14" fillId="0" borderId="1" xfId="10" applyNumberFormat="1" applyFont="1" applyFill="1" applyBorder="1" applyAlignment="1">
      <alignment horizontal="center" vertical="center"/>
    </xf>
    <xf numFmtId="3" fontId="14" fillId="0" borderId="1" xfId="10" applyNumberFormat="1" applyFont="1" applyFill="1" applyBorder="1" applyAlignment="1">
      <alignment horizontal="right" vertical="center"/>
    </xf>
    <xf numFmtId="166" fontId="14" fillId="0" borderId="1" xfId="10" applyNumberFormat="1" applyFont="1" applyFill="1" applyBorder="1" applyAlignment="1">
      <alignment horizontal="right" vertical="center"/>
    </xf>
    <xf numFmtId="1" fontId="8" fillId="0" borderId="1" xfId="10" applyNumberFormat="1" applyFont="1" applyBorder="1" applyAlignment="1">
      <alignment horizontal="center" vertical="center" wrapText="1"/>
    </xf>
    <xf numFmtId="1" fontId="6" fillId="2" borderId="1" xfId="10" applyNumberFormat="1" applyFont="1" applyFill="1" applyBorder="1" applyAlignment="1">
      <alignment vertical="center" wrapText="1"/>
    </xf>
    <xf numFmtId="3" fontId="16" fillId="2" borderId="1" xfId="10" applyNumberFormat="1" applyFont="1" applyFill="1" applyBorder="1" applyAlignment="1">
      <alignment horizontal="right" vertical="center"/>
    </xf>
    <xf numFmtId="3" fontId="18" fillId="2" borderId="1" xfId="0" applyNumberFormat="1" applyFont="1" applyFill="1" applyBorder="1" applyAlignment="1">
      <alignment vertical="center"/>
    </xf>
    <xf numFmtId="3" fontId="16" fillId="2" borderId="1" xfId="0" applyNumberFormat="1" applyFont="1" applyFill="1" applyBorder="1" applyAlignment="1" applyProtection="1">
      <alignment horizontal="right" vertical="center"/>
    </xf>
    <xf numFmtId="0" fontId="15" fillId="2" borderId="0" xfId="0" applyFont="1" applyFill="1"/>
    <xf numFmtId="0" fontId="0" fillId="2" borderId="0" xfId="0" applyFill="1"/>
    <xf numFmtId="0" fontId="7" fillId="2" borderId="0" xfId="0" applyFont="1" applyFill="1"/>
    <xf numFmtId="1" fontId="8" fillId="2" borderId="1" xfId="10" applyNumberFormat="1" applyFont="1" applyFill="1" applyBorder="1" applyAlignment="1">
      <alignment horizontal="center" vertical="center" wrapText="1"/>
    </xf>
    <xf numFmtId="3" fontId="19" fillId="2" borderId="1" xfId="0" applyNumberFormat="1" applyFont="1" applyFill="1" applyBorder="1" applyAlignment="1" applyProtection="1">
      <alignment horizontal="right" vertical="center"/>
    </xf>
    <xf numFmtId="3" fontId="0" fillId="2" borderId="0" xfId="0" applyNumberFormat="1" applyFill="1"/>
    <xf numFmtId="0" fontId="17" fillId="2" borderId="0" xfId="0" applyFont="1" applyFill="1"/>
    <xf numFmtId="0" fontId="2" fillId="0" borderId="0" xfId="1" quotePrefix="1" applyBorder="1" applyAlignment="1">
      <alignment horizontal="left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4" fillId="0" borderId="0" xfId="0" applyFont="1" applyFill="1" applyAlignment="1">
      <alignment horizontal="left" vertical="center" wrapText="1"/>
    </xf>
    <xf numFmtId="1" fontId="8" fillId="0" borderId="1" xfId="10" applyNumberFormat="1" applyFont="1" applyBorder="1" applyAlignment="1">
      <alignment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5" fontId="10" fillId="0" borderId="0" xfId="1" applyNumberFormat="1" applyFont="1" applyFill="1" applyBorder="1" applyAlignment="1" applyProtection="1">
      <alignment horizontal="left" vertical="center"/>
    </xf>
    <xf numFmtId="0" fontId="7" fillId="0" borderId="1" xfId="0" applyFont="1" applyBorder="1" applyAlignment="1">
      <alignment vertical="center" wrapText="1"/>
    </xf>
    <xf numFmtId="1" fontId="6" fillId="0" borderId="4" xfId="10" applyNumberFormat="1" applyFont="1" applyBorder="1" applyAlignment="1">
      <alignment horizontal="left" vertical="center" wrapText="1"/>
    </xf>
    <xf numFmtId="1" fontId="6" fillId="0" borderId="0" xfId="10" applyNumberFormat="1" applyFont="1" applyAlignment="1">
      <alignment horizontal="left" vertical="center" wrapText="1"/>
    </xf>
  </cellXfs>
  <cellStyles count="13">
    <cellStyle name="Гиперссылка" xfId="1" builtinId="8"/>
    <cellStyle name="Обычный" xfId="0" builtinId="0"/>
    <cellStyle name="Обычный 2" xfId="3" xr:uid="{00000000-0005-0000-0000-000002000000}"/>
    <cellStyle name="Обычный 2 2" xfId="7" xr:uid="{00000000-0005-0000-0000-000003000000}"/>
    <cellStyle name="Обычный 2 3" xfId="8" xr:uid="{00000000-0005-0000-0000-000004000000}"/>
    <cellStyle name="Обычный 4" xfId="4" xr:uid="{00000000-0005-0000-0000-000005000000}"/>
    <cellStyle name="Обычный 5" xfId="5" xr:uid="{00000000-0005-0000-0000-000006000000}"/>
    <cellStyle name="Обычный 7" xfId="6" xr:uid="{00000000-0005-0000-0000-000007000000}"/>
    <cellStyle name="Обычный_11-KRAT" xfId="12" xr:uid="{00000000-0005-0000-0000-000008000000}"/>
    <cellStyle name="Обычный_Лист1" xfId="11" xr:uid="{00000000-0005-0000-0000-000009000000}"/>
    <cellStyle name="Обычный_наличие на конец" xfId="10" xr:uid="{00000000-0005-0000-0000-00000A000000}"/>
    <cellStyle name="Финансовый 2" xfId="2" xr:uid="{00000000-0005-0000-0000-00000B000000}"/>
    <cellStyle name="Финансовый 3" xfId="9" xr:uid="{00000000-0005-0000-0000-00000C000000}"/>
  </cellStyles>
  <dxfs count="0"/>
  <tableStyles count="0" defaultTableStyle="TableStyleMedium2" defaultPivotStyle="PivotStyleLight16"/>
  <colors>
    <mruColors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5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6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7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8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2314576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4576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1971676</xdr:colOff>
      <xdr:row>0</xdr:row>
      <xdr:rowOff>0</xdr:rowOff>
    </xdr:from>
    <xdr:ext cx="391046" cy="417267"/>
    <xdr:pic>
      <xdr:nvPicPr>
        <xdr:cNvPr id="4" name="Рисунок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1676" y="0"/>
          <a:ext cx="391046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95251</xdr:colOff>
      <xdr:row>0</xdr:row>
      <xdr:rowOff>9525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4451" y="9525"/>
          <a:ext cx="391046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1895476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5476" y="0"/>
          <a:ext cx="391046" cy="4172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1933576</xdr:colOff>
      <xdr:row>0</xdr:row>
      <xdr:rowOff>0</xdr:rowOff>
    </xdr:from>
    <xdr:ext cx="391046" cy="417267"/>
    <xdr:pic>
      <xdr:nvPicPr>
        <xdr:cNvPr id="4" name="Рисунок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3576" y="0"/>
          <a:ext cx="391046" cy="41726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1943101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3101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5"/>
  <sheetViews>
    <sheetView showGridLines="0" workbookViewId="0">
      <selection activeCell="B3" sqref="B3:M3"/>
    </sheetView>
  </sheetViews>
  <sheetFormatPr defaultColWidth="9.140625" defaultRowHeight="15.75" x14ac:dyDescent="0.25"/>
  <cols>
    <col min="1" max="1" width="3.7109375" style="5" customWidth="1"/>
    <col min="2" max="2" width="10.140625" style="3" customWidth="1"/>
    <col min="3" max="8" width="9.140625" style="3"/>
    <col min="9" max="9" width="9.140625" style="3" customWidth="1"/>
    <col min="10" max="16384" width="9.140625" style="2"/>
  </cols>
  <sheetData>
    <row r="1" spans="1:17" x14ac:dyDescent="0.25">
      <c r="A1" s="1" t="s">
        <v>0</v>
      </c>
    </row>
    <row r="2" spans="1:17" x14ac:dyDescent="0.25">
      <c r="A2" s="4"/>
      <c r="B2" s="2"/>
      <c r="C2" s="2"/>
      <c r="D2" s="2"/>
      <c r="E2" s="2"/>
      <c r="F2" s="2"/>
      <c r="G2" s="2"/>
      <c r="H2" s="2"/>
      <c r="I2" s="2"/>
    </row>
    <row r="3" spans="1:17" ht="29.25" customHeight="1" x14ac:dyDescent="0.25">
      <c r="A3" s="18">
        <v>1</v>
      </c>
      <c r="B3" s="121" t="s">
        <v>39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9"/>
      <c r="O3" s="19"/>
      <c r="P3" s="20"/>
      <c r="Q3" s="20"/>
    </row>
    <row r="4" spans="1:17" ht="30" customHeight="1" x14ac:dyDescent="0.25">
      <c r="A4" s="18">
        <v>2</v>
      </c>
      <c r="B4" s="121" t="s">
        <v>88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20"/>
      <c r="O4" s="20"/>
      <c r="P4" s="20"/>
      <c r="Q4" s="20"/>
    </row>
    <row r="5" spans="1:17" ht="30.75" customHeight="1" x14ac:dyDescent="0.25">
      <c r="A5" s="18">
        <v>3</v>
      </c>
      <c r="B5" s="121" t="s">
        <v>40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</row>
    <row r="6" spans="1:17" ht="29.25" customHeight="1" x14ac:dyDescent="0.25">
      <c r="A6" s="18">
        <v>4</v>
      </c>
      <c r="B6" s="121" t="s">
        <v>95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</row>
    <row r="7" spans="1:17" ht="30" customHeight="1" x14ac:dyDescent="0.25">
      <c r="A7" s="18">
        <v>5</v>
      </c>
      <c r="B7" s="121" t="s">
        <v>41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</row>
    <row r="8" spans="1:17" ht="30" customHeight="1" x14ac:dyDescent="0.25">
      <c r="A8" s="18">
        <v>6</v>
      </c>
      <c r="B8" s="121" t="s">
        <v>96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</row>
    <row r="10" spans="1:17" x14ac:dyDescent="0.25">
      <c r="A10" s="2"/>
      <c r="B10" s="80" t="s">
        <v>4</v>
      </c>
      <c r="C10" s="2"/>
      <c r="D10" s="2"/>
      <c r="E10" s="2"/>
    </row>
    <row r="11" spans="1:17" x14ac:dyDescent="0.25">
      <c r="A11" s="2"/>
      <c r="B11" s="81" t="s">
        <v>91</v>
      </c>
      <c r="C11" s="2"/>
      <c r="D11" s="2"/>
      <c r="E11" s="2"/>
    </row>
    <row r="12" spans="1:17" x14ac:dyDescent="0.25">
      <c r="A12" s="2"/>
      <c r="B12" s="81" t="s">
        <v>97</v>
      </c>
      <c r="C12" s="2"/>
      <c r="D12" s="2"/>
      <c r="E12" s="2"/>
    </row>
    <row r="13" spans="1:17" x14ac:dyDescent="0.25">
      <c r="A13" s="2"/>
      <c r="B13" s="82"/>
      <c r="C13" s="2"/>
      <c r="D13" s="2"/>
      <c r="E13" s="2"/>
    </row>
    <row r="14" spans="1:17" x14ac:dyDescent="0.25">
      <c r="A14" s="2"/>
      <c r="B14" s="83" t="s">
        <v>98</v>
      </c>
      <c r="C14" s="2"/>
      <c r="D14" s="2"/>
      <c r="E14" s="2"/>
    </row>
    <row r="15" spans="1:17" x14ac:dyDescent="0.25">
      <c r="D15" s="11"/>
    </row>
  </sheetData>
  <mergeCells count="6">
    <mergeCell ref="B3:M3"/>
    <mergeCell ref="B8:Q8"/>
    <mergeCell ref="B5:Q5"/>
    <mergeCell ref="B6:Q6"/>
    <mergeCell ref="B7:Q7"/>
    <mergeCell ref="B4:M4"/>
  </mergeCells>
  <hyperlinks>
    <hyperlink ref="B3:I3" location="а" display="Наличие основного капитала, отражаемого в БАП на конец года, по текущей рыночной стоимости 2017-2019" xr:uid="{00000000-0004-0000-0000-000000000000}"/>
    <hyperlink ref="B3:J3" location="'1'!A1" display="Наличие основных фондов по видам экономической деятельности 2004 - 2016 гг." xr:uid="{00000000-0004-0000-0000-000001000000}"/>
    <hyperlink ref="B4:I4" location="а" display="Наличие основного капитала, отражаемого в БАП на конец года, по текущей рыночной стоимости 2017-2019" xr:uid="{00000000-0004-0000-0000-000002000000}"/>
    <hyperlink ref="B4:J4" location="'2'!A1" display="Наличие основных фондов по видам экономической деятельности 2017 - 2020 гг." xr:uid="{00000000-0004-0000-0000-000003000000}"/>
    <hyperlink ref="B5:I5" location="а" display="Наличие основного капитала, отражаемого в БАП на конец года, по текущей рыночной стоимости 2017-2019" xr:uid="{00000000-0004-0000-0000-000004000000}"/>
    <hyperlink ref="B5:J5" location="'1'!A1" display="Наличие основных фондов по видам экономической деятельности 2004 - 2016 гг." xr:uid="{00000000-0004-0000-0000-000005000000}"/>
    <hyperlink ref="B6:I6" location="а" display="Наличие основного капитала, отражаемого в БАП на конец года, по текущей рыночной стоимости 2017-2019" xr:uid="{00000000-0004-0000-0000-000006000000}"/>
    <hyperlink ref="B6:J6" location="'2'!A1" display="Наличие основных фондов по видам экономической деятельности 2017 - 2020 гг." xr:uid="{00000000-0004-0000-0000-000007000000}"/>
    <hyperlink ref="B7:I7" location="а" display="Наличие основного капитала, отражаемого в БАП на конец года, по текущей рыночной стоимости 2017-2019" xr:uid="{00000000-0004-0000-0000-000008000000}"/>
    <hyperlink ref="B7:J7" location="'1'!A1" display="Наличие основных фондов по видам экономической деятельности 2004 - 2016 гг." xr:uid="{00000000-0004-0000-0000-000009000000}"/>
    <hyperlink ref="B8:I8" location="а" display="Наличие основного капитала, отражаемого в БАП на конец года, по текущей рыночной стоимости 2017-2019" xr:uid="{00000000-0004-0000-0000-00000A000000}"/>
    <hyperlink ref="B8:J8" location="'2'!A1" display="Наличие основных фондов по видам экономической деятельности 2017 - 2020 гг." xr:uid="{00000000-0004-0000-0000-00000B000000}"/>
    <hyperlink ref="B3:M3" location="'1'!A1" display="Наличие основных фондов  по полному кругу организаций по видам экономической деятельности 2004 - 2016 гг." xr:uid="{00000000-0004-0000-0000-00000C000000}"/>
    <hyperlink ref="B4:M4" location="'2'!A1" display="Наличие основных фондов по полному кругу организаций по видам экономической деятельности 2017 - 2020 гг." xr:uid="{00000000-0004-0000-0000-00000D000000}"/>
    <hyperlink ref="B5:Q5" location="'3'!A1" display="Наличие основных фондов  коммерческих организаций (без субъектов малого предпринимательства) по видам экономической деятельности 2004 - 2016 гг." xr:uid="{00000000-0004-0000-0000-00000E000000}"/>
    <hyperlink ref="B6:Q6" location="'4'!A1" display="Наличие основных фондов коммерческих организаций (без субъектов малого предпринимательства) по видам экономической деятельности 2017 - 2020 гг." xr:uid="{00000000-0004-0000-0000-00000F000000}"/>
    <hyperlink ref="B7:Q7" location="'5'!A1" display="Наличие основных фондов  некоммерческих организаций по видам экономической деятельности 2004 - 2016 гг." xr:uid="{00000000-0004-0000-0000-000010000000}"/>
    <hyperlink ref="B8:Q8" location="'6'!A1" display="Наличие основных фондов некоммерческих организаций по видам экономической деятельности 2017 - 2020 гг." xr:uid="{00000000-0004-0000-0000-000011000000}"/>
  </hyperlink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23"/>
  <sheetViews>
    <sheetView zoomScale="90" zoomScaleNormal="90" workbookViewId="0"/>
  </sheetViews>
  <sheetFormatPr defaultColWidth="9.140625" defaultRowHeight="15.75" x14ac:dyDescent="0.25"/>
  <cols>
    <col min="1" max="1" width="40.85546875" style="2" customWidth="1"/>
    <col min="2" max="8" width="12.7109375" style="2" bestFit="1" customWidth="1"/>
    <col min="9" max="14" width="14.140625" style="2" bestFit="1" customWidth="1"/>
    <col min="15" max="20" width="9.42578125" style="2" bestFit="1" customWidth="1"/>
    <col min="21" max="21" width="9.7109375" style="2" customWidth="1"/>
    <col min="22" max="22" width="11.140625" style="2" customWidth="1"/>
    <col min="23" max="27" width="9.42578125" style="2" bestFit="1" customWidth="1"/>
    <col min="28" max="16384" width="9.140625" style="2"/>
  </cols>
  <sheetData>
    <row r="1" spans="1:28" ht="33" customHeight="1" x14ac:dyDescent="0.25">
      <c r="A1" s="7" t="s">
        <v>2</v>
      </c>
    </row>
    <row r="2" spans="1:28" ht="27.75" customHeight="1" x14ac:dyDescent="0.25">
      <c r="A2" s="125" t="s">
        <v>89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28" s="17" customFormat="1" ht="18.75" x14ac:dyDescent="0.25">
      <c r="A3" s="123"/>
      <c r="B3" s="10">
        <v>2004</v>
      </c>
      <c r="C3" s="10">
        <v>2005</v>
      </c>
      <c r="D3" s="10">
        <v>2006</v>
      </c>
      <c r="E3" s="10">
        <v>2007</v>
      </c>
      <c r="F3" s="10">
        <v>2008</v>
      </c>
      <c r="G3" s="10">
        <v>2009</v>
      </c>
      <c r="H3" s="10">
        <v>2010</v>
      </c>
      <c r="I3" s="10" t="s">
        <v>5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0">
        <v>2004</v>
      </c>
      <c r="P3" s="10">
        <v>2005</v>
      </c>
      <c r="Q3" s="10">
        <v>2006</v>
      </c>
      <c r="R3" s="10">
        <v>2007</v>
      </c>
      <c r="S3" s="10">
        <v>2008</v>
      </c>
      <c r="T3" s="10">
        <v>2009</v>
      </c>
      <c r="U3" s="9">
        <v>2010</v>
      </c>
      <c r="V3" s="10" t="s">
        <v>5</v>
      </c>
      <c r="W3" s="10" t="s">
        <v>10</v>
      </c>
      <c r="X3" s="10" t="s">
        <v>11</v>
      </c>
      <c r="Y3" s="10" t="s">
        <v>12</v>
      </c>
      <c r="Z3" s="10" t="s">
        <v>13</v>
      </c>
      <c r="AA3" s="10" t="s">
        <v>14</v>
      </c>
    </row>
    <row r="4" spans="1:28" s="15" customFormat="1" x14ac:dyDescent="0.25">
      <c r="A4" s="124"/>
      <c r="B4" s="122" t="s">
        <v>42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 t="s">
        <v>6</v>
      </c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</row>
    <row r="5" spans="1:28" s="4" customFormat="1" x14ac:dyDescent="0.25">
      <c r="A5" s="39" t="s">
        <v>1</v>
      </c>
      <c r="B5" s="84">
        <v>187474</v>
      </c>
      <c r="C5" s="84">
        <v>202519</v>
      </c>
      <c r="D5" s="84">
        <v>219137</v>
      </c>
      <c r="E5" s="84">
        <v>281488</v>
      </c>
      <c r="F5" s="84">
        <v>323872</v>
      </c>
      <c r="G5" s="84">
        <v>383147</v>
      </c>
      <c r="H5" s="84">
        <v>449711</v>
      </c>
      <c r="I5" s="84">
        <v>513811</v>
      </c>
      <c r="J5" s="84">
        <v>559089</v>
      </c>
      <c r="K5" s="84">
        <v>665178</v>
      </c>
      <c r="L5" s="84">
        <v>722223</v>
      </c>
      <c r="M5" s="84">
        <v>834822</v>
      </c>
      <c r="N5" s="84">
        <v>912722</v>
      </c>
      <c r="O5" s="40">
        <v>100</v>
      </c>
      <c r="P5" s="40">
        <v>100</v>
      </c>
      <c r="Q5" s="40">
        <v>100</v>
      </c>
      <c r="R5" s="40">
        <v>100</v>
      </c>
      <c r="S5" s="40">
        <v>100</v>
      </c>
      <c r="T5" s="40">
        <v>100</v>
      </c>
      <c r="U5" s="40">
        <v>100</v>
      </c>
      <c r="V5" s="41">
        <v>100</v>
      </c>
      <c r="W5" s="41">
        <v>100</v>
      </c>
      <c r="X5" s="41">
        <v>100</v>
      </c>
      <c r="Y5" s="42">
        <v>100</v>
      </c>
      <c r="Z5" s="42">
        <v>100</v>
      </c>
      <c r="AA5" s="42">
        <v>100</v>
      </c>
    </row>
    <row r="6" spans="1:28" s="33" customFormat="1" ht="31.5" x14ac:dyDescent="0.25">
      <c r="A6" s="37" t="s">
        <v>23</v>
      </c>
      <c r="B6" s="43">
        <v>10885</v>
      </c>
      <c r="C6" s="43">
        <v>11218</v>
      </c>
      <c r="D6" s="43">
        <v>12321</v>
      </c>
      <c r="E6" s="44">
        <v>14679</v>
      </c>
      <c r="F6" s="44">
        <v>18503</v>
      </c>
      <c r="G6" s="44">
        <v>22696</v>
      </c>
      <c r="H6" s="44">
        <v>24983</v>
      </c>
      <c r="I6" s="44">
        <v>27196</v>
      </c>
      <c r="J6" s="44">
        <v>30039</v>
      </c>
      <c r="K6" s="43">
        <v>33707</v>
      </c>
      <c r="L6" s="43">
        <v>35185</v>
      </c>
      <c r="M6" s="43">
        <v>40033</v>
      </c>
      <c r="N6" s="43">
        <v>46385</v>
      </c>
      <c r="O6" s="45">
        <f>B6/187474*100</f>
        <v>5.8061384511985663</v>
      </c>
      <c r="P6" s="45">
        <f>C6/202519*100</f>
        <v>5.5392333558826579</v>
      </c>
      <c r="Q6" s="45">
        <f>D6/219137*100</f>
        <v>5.6225101192404754</v>
      </c>
      <c r="R6" s="45">
        <f>E6/281488*100</f>
        <v>5.214787131245382</v>
      </c>
      <c r="S6" s="45">
        <f>F6/323872*100</f>
        <v>5.7130594802885089</v>
      </c>
      <c r="T6" s="45">
        <f>G6/383147*100</f>
        <v>5.9235750247294119</v>
      </c>
      <c r="U6" s="87">
        <f>H6/449711*100</f>
        <v>5.5553455441383468</v>
      </c>
      <c r="V6" s="87">
        <f>I6/513811*100</f>
        <v>5.2929968412509663</v>
      </c>
      <c r="W6" s="46">
        <f>J6/559089*100</f>
        <v>5.3728476146016106</v>
      </c>
      <c r="X6" s="45">
        <f>K6/665178*100</f>
        <v>5.0673654269984869</v>
      </c>
      <c r="Y6" s="46">
        <f>L6/722223*100</f>
        <v>4.8717639842541711</v>
      </c>
      <c r="Z6" s="46">
        <f>M6/834822*100</f>
        <v>4.7953935090354589</v>
      </c>
      <c r="AA6" s="46">
        <f>N6/912722*100</f>
        <v>5.0820512708141141</v>
      </c>
      <c r="AB6" s="34"/>
    </row>
    <row r="7" spans="1:28" s="33" customFormat="1" x14ac:dyDescent="0.25">
      <c r="A7" s="37" t="s">
        <v>24</v>
      </c>
      <c r="B7" s="43">
        <v>12</v>
      </c>
      <c r="C7" s="43">
        <v>12</v>
      </c>
      <c r="D7" s="43">
        <v>17</v>
      </c>
      <c r="E7" s="44">
        <v>86</v>
      </c>
      <c r="F7" s="44">
        <v>89</v>
      </c>
      <c r="G7" s="44">
        <v>125</v>
      </c>
      <c r="H7" s="44">
        <v>1182</v>
      </c>
      <c r="I7" s="44">
        <v>1179</v>
      </c>
      <c r="J7" s="44">
        <v>1181</v>
      </c>
      <c r="K7" s="43">
        <v>1000</v>
      </c>
      <c r="L7" s="43">
        <v>241</v>
      </c>
      <c r="M7" s="43">
        <v>1328</v>
      </c>
      <c r="N7" s="43">
        <v>1262</v>
      </c>
      <c r="O7" s="45">
        <f t="shared" ref="O7:O20" si="0">B7/187474*100</f>
        <v>6.4008875897457783E-3</v>
      </c>
      <c r="P7" s="45">
        <f t="shared" ref="P7:P20" si="1">C7/202519*100</f>
        <v>5.9253699652872076E-3</v>
      </c>
      <c r="Q7" s="45">
        <f t="shared" ref="Q7:Q20" si="2">D7/219137*100</f>
        <v>7.7577040846593679E-3</v>
      </c>
      <c r="R7" s="45">
        <f t="shared" ref="R7:R20" si="3">E7/281488*100</f>
        <v>3.0551924060705962E-2</v>
      </c>
      <c r="S7" s="45">
        <f t="shared" ref="S7:S20" si="4">F7/323872*100</f>
        <v>2.7479992095642721E-2</v>
      </c>
      <c r="T7" s="45">
        <f t="shared" ref="T7:T20" si="5">G7/383147*100</f>
        <v>3.2624554022346514E-2</v>
      </c>
      <c r="U7" s="87">
        <f t="shared" ref="U7:U20" si="6">H7/449711*100</f>
        <v>0.2628354654433625</v>
      </c>
      <c r="V7" s="87">
        <f t="shared" ref="V7:V20" si="7">I7/513811*100</f>
        <v>0.22946180599481134</v>
      </c>
      <c r="W7" s="46">
        <f t="shared" ref="W7:W20" si="8">J7/559089*100</f>
        <v>0.21123649365306774</v>
      </c>
      <c r="X7" s="45">
        <f t="shared" ref="X7:X20" si="9">K7/665178*100</f>
        <v>0.1503356996172453</v>
      </c>
      <c r="Y7" s="46">
        <f t="shared" ref="Y7:Y20" si="10">L7/722223*100</f>
        <v>3.3369194833174791E-2</v>
      </c>
      <c r="Z7" s="46">
        <f t="shared" ref="Z7:Z20" si="11">M7/834822*100</f>
        <v>0.15907582694274947</v>
      </c>
      <c r="AA7" s="46">
        <f t="shared" ref="AA7:AA20" si="12">N7/912722*100</f>
        <v>0.13826773102872505</v>
      </c>
      <c r="AB7" s="34"/>
    </row>
    <row r="8" spans="1:28" s="33" customFormat="1" x14ac:dyDescent="0.25">
      <c r="A8" s="37" t="s">
        <v>25</v>
      </c>
      <c r="B8" s="43">
        <v>195</v>
      </c>
      <c r="C8" s="43">
        <v>291</v>
      </c>
      <c r="D8" s="43">
        <v>403</v>
      </c>
      <c r="E8" s="44">
        <v>614</v>
      </c>
      <c r="F8" s="44">
        <v>773</v>
      </c>
      <c r="G8" s="44">
        <v>831</v>
      </c>
      <c r="H8" s="44">
        <v>925</v>
      </c>
      <c r="I8" s="44">
        <v>1031</v>
      </c>
      <c r="J8" s="44">
        <v>1133</v>
      </c>
      <c r="K8" s="43">
        <v>1683</v>
      </c>
      <c r="L8" s="43">
        <v>1880</v>
      </c>
      <c r="M8" s="43">
        <v>1936</v>
      </c>
      <c r="N8" s="43">
        <v>1746</v>
      </c>
      <c r="O8" s="45">
        <f t="shared" si="0"/>
        <v>0.1040144233333689</v>
      </c>
      <c r="P8" s="45">
        <f t="shared" si="1"/>
        <v>0.1436902216582148</v>
      </c>
      <c r="Q8" s="45">
        <f t="shared" si="2"/>
        <v>0.1839032203598662</v>
      </c>
      <c r="R8" s="45">
        <f t="shared" si="3"/>
        <v>0.21812652759620305</v>
      </c>
      <c r="S8" s="45">
        <f t="shared" si="4"/>
        <v>0.23867453808912162</v>
      </c>
      <c r="T8" s="45">
        <f t="shared" si="5"/>
        <v>0.21688803514055963</v>
      </c>
      <c r="U8" s="87">
        <f t="shared" si="6"/>
        <v>0.20568765273697998</v>
      </c>
      <c r="V8" s="87">
        <f t="shared" si="7"/>
        <v>0.20065744018715054</v>
      </c>
      <c r="W8" s="46">
        <f t="shared" si="8"/>
        <v>0.20265109848342572</v>
      </c>
      <c r="X8" s="45">
        <f t="shared" si="9"/>
        <v>0.25301498245582388</v>
      </c>
      <c r="Y8" s="46">
        <f t="shared" si="10"/>
        <v>0.26030741197663326</v>
      </c>
      <c r="Z8" s="46">
        <f t="shared" si="11"/>
        <v>0.23190572361533357</v>
      </c>
      <c r="AA8" s="46">
        <f t="shared" si="12"/>
        <v>0.19129592581311725</v>
      </c>
      <c r="AB8" s="34"/>
    </row>
    <row r="9" spans="1:28" s="33" customFormat="1" ht="31.5" x14ac:dyDescent="0.25">
      <c r="A9" s="37" t="s">
        <v>26</v>
      </c>
      <c r="B9" s="43">
        <v>23383</v>
      </c>
      <c r="C9" s="43">
        <v>26322</v>
      </c>
      <c r="D9" s="43">
        <v>31151</v>
      </c>
      <c r="E9" s="44">
        <v>36075</v>
      </c>
      <c r="F9" s="44">
        <v>51775</v>
      </c>
      <c r="G9" s="44">
        <v>77165</v>
      </c>
      <c r="H9" s="44">
        <v>118601</v>
      </c>
      <c r="I9" s="44">
        <v>139957</v>
      </c>
      <c r="J9" s="44">
        <v>164211</v>
      </c>
      <c r="K9" s="43">
        <v>221432</v>
      </c>
      <c r="L9" s="43">
        <v>256129</v>
      </c>
      <c r="M9" s="43">
        <v>318885</v>
      </c>
      <c r="N9" s="43">
        <v>348158</v>
      </c>
      <c r="O9" s="45">
        <f t="shared" si="0"/>
        <v>12.472662875918793</v>
      </c>
      <c r="P9" s="45">
        <f t="shared" si="1"/>
        <v>12.99729901885749</v>
      </c>
      <c r="Q9" s="45">
        <f t="shared" si="2"/>
        <v>14.215308231836705</v>
      </c>
      <c r="R9" s="45">
        <f t="shared" si="3"/>
        <v>12.815821633604275</v>
      </c>
      <c r="S9" s="45">
        <f t="shared" si="4"/>
        <v>15.986253828673055</v>
      </c>
      <c r="T9" s="45">
        <f t="shared" si="5"/>
        <v>20.139789689074949</v>
      </c>
      <c r="U9" s="87">
        <f t="shared" si="6"/>
        <v>26.372714921360608</v>
      </c>
      <c r="V9" s="87">
        <f t="shared" si="7"/>
        <v>27.239004225289065</v>
      </c>
      <c r="W9" s="46">
        <f t="shared" si="8"/>
        <v>29.371173462543531</v>
      </c>
      <c r="X9" s="45">
        <f t="shared" si="9"/>
        <v>33.289134637645859</v>
      </c>
      <c r="Y9" s="46">
        <f t="shared" si="10"/>
        <v>35.463977192639945</v>
      </c>
      <c r="Z9" s="46">
        <f t="shared" si="11"/>
        <v>38.197963158613454</v>
      </c>
      <c r="AA9" s="46">
        <f t="shared" si="12"/>
        <v>38.145021156496725</v>
      </c>
      <c r="AB9" s="34"/>
    </row>
    <row r="10" spans="1:28" s="33" customFormat="1" ht="47.25" x14ac:dyDescent="0.25">
      <c r="A10" s="37" t="s">
        <v>27</v>
      </c>
      <c r="B10" s="43">
        <v>12884</v>
      </c>
      <c r="C10" s="43">
        <v>13620</v>
      </c>
      <c r="D10" s="43">
        <v>12606</v>
      </c>
      <c r="E10" s="44">
        <v>17466</v>
      </c>
      <c r="F10" s="44">
        <v>19287</v>
      </c>
      <c r="G10" s="44">
        <v>21494</v>
      </c>
      <c r="H10" s="44">
        <v>23814</v>
      </c>
      <c r="I10" s="44">
        <v>29030</v>
      </c>
      <c r="J10" s="44">
        <v>35377</v>
      </c>
      <c r="K10" s="43">
        <v>45941</v>
      </c>
      <c r="L10" s="43">
        <v>50571</v>
      </c>
      <c r="M10" s="43">
        <v>54163</v>
      </c>
      <c r="N10" s="43">
        <v>58131</v>
      </c>
      <c r="O10" s="45">
        <f t="shared" si="0"/>
        <v>6.8724196421903834</v>
      </c>
      <c r="P10" s="45">
        <f t="shared" si="1"/>
        <v>6.7252949106009803</v>
      </c>
      <c r="Q10" s="45">
        <f t="shared" si="2"/>
        <v>5.7525657465421176</v>
      </c>
      <c r="R10" s="45">
        <f t="shared" si="3"/>
        <v>6.2048826237708177</v>
      </c>
      <c r="S10" s="45">
        <f t="shared" si="4"/>
        <v>5.9551304218950696</v>
      </c>
      <c r="T10" s="45">
        <f t="shared" si="5"/>
        <v>5.6098573132505276</v>
      </c>
      <c r="U10" s="87">
        <f t="shared" si="6"/>
        <v>5.2954008240848012</v>
      </c>
      <c r="V10" s="87">
        <f t="shared" si="7"/>
        <v>5.649937428354006</v>
      </c>
      <c r="W10" s="46">
        <f t="shared" si="8"/>
        <v>6.3276151024255531</v>
      </c>
      <c r="X10" s="45">
        <f t="shared" si="9"/>
        <v>6.9065723761158671</v>
      </c>
      <c r="Y10" s="46">
        <f t="shared" si="10"/>
        <v>7.0021309207820845</v>
      </c>
      <c r="Z10" s="46">
        <f t="shared" si="11"/>
        <v>6.4879698905874541</v>
      </c>
      <c r="AA10" s="46">
        <f t="shared" si="12"/>
        <v>6.3689710558088874</v>
      </c>
      <c r="AB10" s="34"/>
    </row>
    <row r="11" spans="1:28" s="33" customFormat="1" x14ac:dyDescent="0.25">
      <c r="A11" s="37" t="s">
        <v>28</v>
      </c>
      <c r="B11" s="43">
        <v>1706</v>
      </c>
      <c r="C11" s="43">
        <v>1870</v>
      </c>
      <c r="D11" s="43">
        <v>1980</v>
      </c>
      <c r="E11" s="44">
        <v>2315</v>
      </c>
      <c r="F11" s="44">
        <v>2742</v>
      </c>
      <c r="G11" s="44">
        <v>3579</v>
      </c>
      <c r="H11" s="44">
        <v>4448</v>
      </c>
      <c r="I11" s="44">
        <v>6502</v>
      </c>
      <c r="J11" s="44">
        <v>9644</v>
      </c>
      <c r="K11" s="43">
        <v>10510</v>
      </c>
      <c r="L11" s="43">
        <v>11800</v>
      </c>
      <c r="M11" s="43">
        <v>13616</v>
      </c>
      <c r="N11" s="43">
        <v>13960</v>
      </c>
      <c r="O11" s="45">
        <f t="shared" si="0"/>
        <v>0.90999285234219152</v>
      </c>
      <c r="P11" s="45">
        <f t="shared" si="1"/>
        <v>0.92337015292392333</v>
      </c>
      <c r="Q11" s="45">
        <f t="shared" si="2"/>
        <v>0.90354435809562061</v>
      </c>
      <c r="R11" s="45">
        <f t="shared" si="3"/>
        <v>0.8224151651224918</v>
      </c>
      <c r="S11" s="45">
        <f t="shared" si="4"/>
        <v>0.84663076771070056</v>
      </c>
      <c r="T11" s="45">
        <f t="shared" si="5"/>
        <v>0.93410623076782529</v>
      </c>
      <c r="U11" s="87">
        <f t="shared" si="6"/>
        <v>0.98907965337739123</v>
      </c>
      <c r="V11" s="87">
        <f t="shared" si="7"/>
        <v>1.265445854604125</v>
      </c>
      <c r="W11" s="46">
        <f t="shared" si="8"/>
        <v>1.7249489795005803</v>
      </c>
      <c r="X11" s="45">
        <f t="shared" si="9"/>
        <v>1.5800282029772481</v>
      </c>
      <c r="Y11" s="46">
        <f t="shared" si="10"/>
        <v>1.6338443943214216</v>
      </c>
      <c r="Z11" s="46">
        <f t="shared" si="11"/>
        <v>1.6310063702202386</v>
      </c>
      <c r="AA11" s="46">
        <f t="shared" si="12"/>
        <v>1.5294909074175926</v>
      </c>
      <c r="AB11" s="34"/>
    </row>
    <row r="12" spans="1:28" s="33" customFormat="1" ht="63" x14ac:dyDescent="0.25">
      <c r="A12" s="37" t="s">
        <v>29</v>
      </c>
      <c r="B12" s="43">
        <v>2393</v>
      </c>
      <c r="C12" s="43">
        <v>2810</v>
      </c>
      <c r="D12" s="43">
        <v>3465</v>
      </c>
      <c r="E12" s="44">
        <v>4706</v>
      </c>
      <c r="F12" s="44">
        <v>6093</v>
      </c>
      <c r="G12" s="44">
        <v>9837</v>
      </c>
      <c r="H12" s="44">
        <v>16887</v>
      </c>
      <c r="I12" s="44">
        <v>17144</v>
      </c>
      <c r="J12" s="44">
        <v>15638</v>
      </c>
      <c r="K12" s="43">
        <v>17628</v>
      </c>
      <c r="L12" s="43">
        <v>21189</v>
      </c>
      <c r="M12" s="43">
        <v>23335</v>
      </c>
      <c r="N12" s="43">
        <v>26808</v>
      </c>
      <c r="O12" s="45">
        <f t="shared" si="0"/>
        <v>1.2764436668551373</v>
      </c>
      <c r="P12" s="45">
        <f t="shared" si="1"/>
        <v>1.3875241335380877</v>
      </c>
      <c r="Q12" s="45">
        <f t="shared" si="2"/>
        <v>1.581202626667336</v>
      </c>
      <c r="R12" s="45">
        <f t="shared" si="3"/>
        <v>1.6718297049963056</v>
      </c>
      <c r="S12" s="45">
        <f t="shared" si="4"/>
        <v>1.8812987847050686</v>
      </c>
      <c r="T12" s="45">
        <f t="shared" si="5"/>
        <v>2.5674219033425811</v>
      </c>
      <c r="U12" s="87">
        <f t="shared" si="6"/>
        <v>3.7550782613723035</v>
      </c>
      <c r="V12" s="87">
        <f t="shared" si="7"/>
        <v>3.3366354554495721</v>
      </c>
      <c r="W12" s="46">
        <f t="shared" si="8"/>
        <v>2.7970502013096308</v>
      </c>
      <c r="X12" s="45">
        <f t="shared" si="9"/>
        <v>2.6501177128528002</v>
      </c>
      <c r="Y12" s="46">
        <f t="shared" si="10"/>
        <v>2.9338583789217458</v>
      </c>
      <c r="Z12" s="46">
        <f t="shared" si="11"/>
        <v>2.795206642853207</v>
      </c>
      <c r="AA12" s="46">
        <f t="shared" si="12"/>
        <v>2.9371484416941853</v>
      </c>
      <c r="AB12" s="34"/>
    </row>
    <row r="13" spans="1:28" s="33" customFormat="1" x14ac:dyDescent="0.25">
      <c r="A13" s="37" t="s">
        <v>30</v>
      </c>
      <c r="B13" s="43">
        <v>1294</v>
      </c>
      <c r="C13" s="43">
        <v>1770</v>
      </c>
      <c r="D13" s="43">
        <v>2220</v>
      </c>
      <c r="E13" s="44">
        <v>2829</v>
      </c>
      <c r="F13" s="44">
        <v>2938</v>
      </c>
      <c r="G13" s="44">
        <v>3046</v>
      </c>
      <c r="H13" s="44">
        <v>5376</v>
      </c>
      <c r="I13" s="44">
        <v>5951</v>
      </c>
      <c r="J13" s="44">
        <v>6060</v>
      </c>
      <c r="K13" s="43">
        <v>6453</v>
      </c>
      <c r="L13" s="43">
        <v>6689</v>
      </c>
      <c r="M13" s="43">
        <v>7910</v>
      </c>
      <c r="N13" s="43">
        <v>10614</v>
      </c>
      <c r="O13" s="45">
        <f t="shared" si="0"/>
        <v>0.69022904509425309</v>
      </c>
      <c r="P13" s="45">
        <f t="shared" si="1"/>
        <v>0.87399206987986322</v>
      </c>
      <c r="Q13" s="45">
        <f t="shared" si="2"/>
        <v>1.0130648863496352</v>
      </c>
      <c r="R13" s="45">
        <f t="shared" si="3"/>
        <v>1.0050161996248508</v>
      </c>
      <c r="S13" s="45">
        <f t="shared" si="4"/>
        <v>0.90714850311234063</v>
      </c>
      <c r="T13" s="45">
        <f t="shared" si="5"/>
        <v>0.79499513241653974</v>
      </c>
      <c r="U13" s="87">
        <f t="shared" si="6"/>
        <v>1.195434401204329</v>
      </c>
      <c r="V13" s="87">
        <f t="shared" si="7"/>
        <v>1.1582079791985769</v>
      </c>
      <c r="W13" s="46">
        <f t="shared" si="8"/>
        <v>1.0839061401673078</v>
      </c>
      <c r="X13" s="45">
        <f t="shared" si="9"/>
        <v>0.97011626963008391</v>
      </c>
      <c r="Y13" s="46">
        <f t="shared" si="10"/>
        <v>0.92616823335728715</v>
      </c>
      <c r="Z13" s="46">
        <f t="shared" si="11"/>
        <v>0.94750737282917796</v>
      </c>
      <c r="AA13" s="46">
        <f t="shared" si="12"/>
        <v>1.1628951641354104</v>
      </c>
      <c r="AB13" s="34"/>
    </row>
    <row r="14" spans="1:28" s="33" customFormat="1" x14ac:dyDescent="0.25">
      <c r="A14" s="37" t="s">
        <v>31</v>
      </c>
      <c r="B14" s="43">
        <v>46122</v>
      </c>
      <c r="C14" s="43">
        <v>50618</v>
      </c>
      <c r="D14" s="43">
        <v>53944</v>
      </c>
      <c r="E14" s="44">
        <v>79537</v>
      </c>
      <c r="F14" s="44">
        <v>91614</v>
      </c>
      <c r="G14" s="44">
        <v>101220</v>
      </c>
      <c r="H14" s="44">
        <v>102598</v>
      </c>
      <c r="I14" s="44">
        <v>113845</v>
      </c>
      <c r="J14" s="44">
        <v>116212</v>
      </c>
      <c r="K14" s="43">
        <v>124378</v>
      </c>
      <c r="L14" s="43">
        <v>120011</v>
      </c>
      <c r="M14" s="43">
        <v>128921</v>
      </c>
      <c r="N14" s="43">
        <v>137832</v>
      </c>
      <c r="O14" s="45">
        <f t="shared" si="0"/>
        <v>24.601811451187899</v>
      </c>
      <c r="P14" s="45">
        <f t="shared" si="1"/>
        <v>24.994198075242323</v>
      </c>
      <c r="Q14" s="45">
        <f t="shared" si="2"/>
        <v>24.616564067227351</v>
      </c>
      <c r="R14" s="45">
        <f t="shared" si="3"/>
        <v>28.255911442050817</v>
      </c>
      <c r="S14" s="45">
        <f t="shared" si="4"/>
        <v>28.287101076968678</v>
      </c>
      <c r="T14" s="45">
        <f t="shared" si="5"/>
        <v>26.418058865135315</v>
      </c>
      <c r="U14" s="87">
        <f t="shared" si="6"/>
        <v>22.814207346495859</v>
      </c>
      <c r="V14" s="87">
        <f t="shared" si="7"/>
        <v>22.156979901169883</v>
      </c>
      <c r="W14" s="46">
        <f t="shared" si="8"/>
        <v>20.785957155300856</v>
      </c>
      <c r="X14" s="45">
        <f t="shared" si="9"/>
        <v>18.698453646993737</v>
      </c>
      <c r="Y14" s="46">
        <f t="shared" si="10"/>
        <v>16.616889797195604</v>
      </c>
      <c r="Z14" s="46">
        <f t="shared" si="11"/>
        <v>15.442932744944432</v>
      </c>
      <c r="AA14" s="46">
        <f t="shared" si="12"/>
        <v>15.10120277587261</v>
      </c>
      <c r="AB14" s="34"/>
    </row>
    <row r="15" spans="1:28" s="33" customFormat="1" x14ac:dyDescent="0.25">
      <c r="A15" s="37" t="s">
        <v>32</v>
      </c>
      <c r="B15" s="43">
        <v>1032</v>
      </c>
      <c r="C15" s="43">
        <v>1635</v>
      </c>
      <c r="D15" s="43">
        <v>1954</v>
      </c>
      <c r="E15" s="44">
        <v>2224</v>
      </c>
      <c r="F15" s="44">
        <v>2723</v>
      </c>
      <c r="G15" s="44">
        <v>4110</v>
      </c>
      <c r="H15" s="44">
        <v>4675</v>
      </c>
      <c r="I15" s="44">
        <v>5961</v>
      </c>
      <c r="J15" s="44">
        <v>5891</v>
      </c>
      <c r="K15" s="43">
        <v>6430</v>
      </c>
      <c r="L15" s="43">
        <v>7473</v>
      </c>
      <c r="M15" s="43">
        <v>7347</v>
      </c>
      <c r="N15" s="43">
        <v>6283</v>
      </c>
      <c r="O15" s="45">
        <f t="shared" si="0"/>
        <v>0.5504763327181369</v>
      </c>
      <c r="P15" s="45">
        <f t="shared" si="1"/>
        <v>0.80733165777038207</v>
      </c>
      <c r="Q15" s="45">
        <f t="shared" si="2"/>
        <v>0.89167963420143559</v>
      </c>
      <c r="R15" s="45">
        <f t="shared" si="3"/>
        <v>0.79008696640709364</v>
      </c>
      <c r="S15" s="45">
        <f t="shared" si="4"/>
        <v>0.84076425254421494</v>
      </c>
      <c r="T15" s="45">
        <f t="shared" si="5"/>
        <v>1.0726953362547536</v>
      </c>
      <c r="U15" s="87">
        <f t="shared" si="6"/>
        <v>1.0395565151841961</v>
      </c>
      <c r="V15" s="87">
        <f t="shared" si="7"/>
        <v>1.1601542201315269</v>
      </c>
      <c r="W15" s="46">
        <f t="shared" si="8"/>
        <v>1.0536783946741932</v>
      </c>
      <c r="X15" s="45">
        <f t="shared" si="9"/>
        <v>0.96665854853888733</v>
      </c>
      <c r="Y15" s="46">
        <f t="shared" si="10"/>
        <v>1.0347219626071171</v>
      </c>
      <c r="Z15" s="46">
        <f t="shared" si="11"/>
        <v>0.88006784679847927</v>
      </c>
      <c r="AA15" s="46">
        <f t="shared" si="12"/>
        <v>0.6883804707238349</v>
      </c>
      <c r="AB15" s="34"/>
    </row>
    <row r="16" spans="1:28" s="33" customFormat="1" ht="47.25" x14ac:dyDescent="0.25">
      <c r="A16" s="37" t="s">
        <v>33</v>
      </c>
      <c r="B16" s="43">
        <v>62146</v>
      </c>
      <c r="C16" s="43">
        <v>63683</v>
      </c>
      <c r="D16" s="43">
        <v>67648</v>
      </c>
      <c r="E16" s="44">
        <v>72962</v>
      </c>
      <c r="F16" s="44">
        <v>77298</v>
      </c>
      <c r="G16" s="44">
        <v>83795</v>
      </c>
      <c r="H16" s="44">
        <v>87581</v>
      </c>
      <c r="I16" s="44">
        <v>104618</v>
      </c>
      <c r="J16" s="44">
        <v>107577</v>
      </c>
      <c r="K16" s="43">
        <v>122797</v>
      </c>
      <c r="L16" s="43">
        <v>132192</v>
      </c>
      <c r="M16" s="43">
        <v>151577</v>
      </c>
      <c r="N16" s="43">
        <v>169352</v>
      </c>
      <c r="O16" s="45">
        <f t="shared" si="0"/>
        <v>33.149130012695096</v>
      </c>
      <c r="P16" s="45">
        <f t="shared" si="1"/>
        <v>31.44544462494877</v>
      </c>
      <c r="Q16" s="45">
        <f t="shared" si="2"/>
        <v>30.870186230531587</v>
      </c>
      <c r="R16" s="45">
        <f t="shared" si="3"/>
        <v>25.920110271130564</v>
      </c>
      <c r="S16" s="45">
        <f t="shared" si="4"/>
        <v>23.866836280999902</v>
      </c>
      <c r="T16" s="45">
        <f t="shared" si="5"/>
        <v>21.870196034420207</v>
      </c>
      <c r="U16" s="87">
        <f t="shared" si="6"/>
        <v>19.474951691197234</v>
      </c>
      <c r="V16" s="87">
        <f t="shared" si="7"/>
        <v>20.361183392336869</v>
      </c>
      <c r="W16" s="46">
        <f t="shared" si="8"/>
        <v>19.241480336762127</v>
      </c>
      <c r="X16" s="45">
        <f t="shared" si="9"/>
        <v>18.460772905898875</v>
      </c>
      <c r="Y16" s="46">
        <f t="shared" si="10"/>
        <v>18.303487980859099</v>
      </c>
      <c r="Z16" s="46">
        <f t="shared" si="11"/>
        <v>18.156804684112302</v>
      </c>
      <c r="AA16" s="46">
        <f t="shared" si="12"/>
        <v>18.554609180013191</v>
      </c>
      <c r="AB16" s="34"/>
    </row>
    <row r="17" spans="1:28" s="33" customFormat="1" ht="47.25" x14ac:dyDescent="0.25">
      <c r="A17" s="37" t="s">
        <v>34</v>
      </c>
      <c r="B17" s="43">
        <v>4822</v>
      </c>
      <c r="C17" s="43">
        <v>5448</v>
      </c>
      <c r="D17" s="43">
        <v>6712</v>
      </c>
      <c r="E17" s="44">
        <v>11032</v>
      </c>
      <c r="F17" s="44">
        <v>11755</v>
      </c>
      <c r="G17" s="44">
        <v>13647</v>
      </c>
      <c r="H17" s="44">
        <v>15090</v>
      </c>
      <c r="I17" s="44">
        <v>16287</v>
      </c>
      <c r="J17" s="44">
        <v>16458</v>
      </c>
      <c r="K17" s="43">
        <v>19979</v>
      </c>
      <c r="L17" s="43">
        <v>26721</v>
      </c>
      <c r="M17" s="43">
        <v>28925</v>
      </c>
      <c r="N17" s="43">
        <v>29658</v>
      </c>
      <c r="O17" s="45">
        <f t="shared" si="0"/>
        <v>2.5720899964795119</v>
      </c>
      <c r="P17" s="45">
        <f t="shared" si="1"/>
        <v>2.6901179642403923</v>
      </c>
      <c r="Q17" s="45">
        <f t="shared" si="2"/>
        <v>3.0629241068372752</v>
      </c>
      <c r="R17" s="45">
        <f t="shared" si="3"/>
        <v>3.9191723981128854</v>
      </c>
      <c r="S17" s="45">
        <f t="shared" si="4"/>
        <v>3.6295203043177549</v>
      </c>
      <c r="T17" s="45">
        <f t="shared" si="5"/>
        <v>3.5618183099437033</v>
      </c>
      <c r="U17" s="87">
        <f t="shared" si="6"/>
        <v>3.3554883024875979</v>
      </c>
      <c r="V17" s="87">
        <f t="shared" si="7"/>
        <v>3.169842607495752</v>
      </c>
      <c r="W17" s="46">
        <f t="shared" si="8"/>
        <v>2.9437173687910154</v>
      </c>
      <c r="X17" s="45">
        <f t="shared" si="9"/>
        <v>3.0035569426529443</v>
      </c>
      <c r="Y17" s="46">
        <f t="shared" si="10"/>
        <v>3.6998267848019237</v>
      </c>
      <c r="Z17" s="46">
        <f t="shared" si="11"/>
        <v>3.4648104625896301</v>
      </c>
      <c r="AA17" s="46">
        <f t="shared" si="12"/>
        <v>3.2494012415609572</v>
      </c>
      <c r="AB17" s="34"/>
    </row>
    <row r="18" spans="1:28" s="33" customFormat="1" x14ac:dyDescent="0.25">
      <c r="A18" s="37" t="s">
        <v>35</v>
      </c>
      <c r="B18" s="43">
        <v>8108</v>
      </c>
      <c r="C18" s="43">
        <v>9720</v>
      </c>
      <c r="D18" s="43">
        <v>10273</v>
      </c>
      <c r="E18" s="44">
        <v>16943</v>
      </c>
      <c r="F18" s="44">
        <v>17455</v>
      </c>
      <c r="G18" s="44">
        <v>18329</v>
      </c>
      <c r="H18" s="44">
        <v>18823</v>
      </c>
      <c r="I18" s="44">
        <v>19345</v>
      </c>
      <c r="J18" s="44">
        <v>22672</v>
      </c>
      <c r="K18" s="43">
        <v>23802</v>
      </c>
      <c r="L18" s="43">
        <v>22831</v>
      </c>
      <c r="M18" s="43">
        <v>24699</v>
      </c>
      <c r="N18" s="43">
        <v>26024</v>
      </c>
      <c r="O18" s="45">
        <f t="shared" si="0"/>
        <v>4.3248663814715638</v>
      </c>
      <c r="P18" s="45">
        <f t="shared" si="1"/>
        <v>4.7995496718826383</v>
      </c>
      <c r="Q18" s="45">
        <f t="shared" si="2"/>
        <v>4.6879349448062175</v>
      </c>
      <c r="R18" s="45">
        <f t="shared" si="3"/>
        <v>6.0190842948900132</v>
      </c>
      <c r="S18" s="45">
        <f t="shared" si="4"/>
        <v>5.3894748542634128</v>
      </c>
      <c r="T18" s="45">
        <f t="shared" si="5"/>
        <v>4.7838036054047146</v>
      </c>
      <c r="U18" s="87">
        <f t="shared" si="6"/>
        <v>4.1855769594250534</v>
      </c>
      <c r="V18" s="87">
        <f t="shared" si="7"/>
        <v>3.7650030847918785</v>
      </c>
      <c r="W18" s="46">
        <f t="shared" si="8"/>
        <v>4.0551683184609253</v>
      </c>
      <c r="X18" s="45">
        <f t="shared" si="9"/>
        <v>3.5782903222896727</v>
      </c>
      <c r="Y18" s="46">
        <f t="shared" si="10"/>
        <v>3.1612119802332521</v>
      </c>
      <c r="Z18" s="46">
        <f t="shared" si="11"/>
        <v>2.9585947663094645</v>
      </c>
      <c r="AA18" s="46">
        <f t="shared" si="12"/>
        <v>2.8512515311343432</v>
      </c>
      <c r="AB18" s="34"/>
    </row>
    <row r="19" spans="1:28" s="33" customFormat="1" ht="31.5" x14ac:dyDescent="0.25">
      <c r="A19" s="37" t="s">
        <v>36</v>
      </c>
      <c r="B19" s="43">
        <v>6418</v>
      </c>
      <c r="C19" s="43">
        <v>7311</v>
      </c>
      <c r="D19" s="43">
        <v>7816</v>
      </c>
      <c r="E19" s="44">
        <v>11670</v>
      </c>
      <c r="F19" s="44">
        <v>12248</v>
      </c>
      <c r="G19" s="44">
        <v>14246</v>
      </c>
      <c r="H19" s="44">
        <v>14701</v>
      </c>
      <c r="I19" s="44">
        <v>15089</v>
      </c>
      <c r="J19" s="44">
        <v>16268</v>
      </c>
      <c r="K19" s="43">
        <v>17650</v>
      </c>
      <c r="L19" s="43">
        <v>17875</v>
      </c>
      <c r="M19" s="43">
        <v>20576</v>
      </c>
      <c r="N19" s="43">
        <v>22746</v>
      </c>
      <c r="O19" s="45">
        <f t="shared" si="0"/>
        <v>3.4234080459157004</v>
      </c>
      <c r="P19" s="45">
        <f t="shared" si="1"/>
        <v>3.6100316513512309</v>
      </c>
      <c r="Q19" s="45">
        <f t="shared" si="2"/>
        <v>3.5667185368057424</v>
      </c>
      <c r="R19" s="45">
        <f t="shared" si="3"/>
        <v>4.1458250440516116</v>
      </c>
      <c r="S19" s="45">
        <f t="shared" si="4"/>
        <v>3.7817409346902484</v>
      </c>
      <c r="T19" s="45">
        <f t="shared" si="5"/>
        <v>3.718155172818788</v>
      </c>
      <c r="U19" s="87">
        <f t="shared" si="6"/>
        <v>3.2689883058230729</v>
      </c>
      <c r="V19" s="87">
        <f t="shared" si="7"/>
        <v>2.9366829437283357</v>
      </c>
      <c r="W19" s="46">
        <f t="shared" si="8"/>
        <v>2.9097335129111825</v>
      </c>
      <c r="X19" s="45">
        <f t="shared" si="9"/>
        <v>2.6534250982443797</v>
      </c>
      <c r="Y19" s="46">
        <f t="shared" si="10"/>
        <v>2.474997334618255</v>
      </c>
      <c r="Z19" s="46">
        <f t="shared" si="11"/>
        <v>2.4647170294985039</v>
      </c>
      <c r="AA19" s="46">
        <f t="shared" si="12"/>
        <v>2.4921060300945963</v>
      </c>
      <c r="AB19" s="34"/>
    </row>
    <row r="20" spans="1:28" s="33" customFormat="1" ht="47.25" x14ac:dyDescent="0.25">
      <c r="A20" s="37" t="s">
        <v>37</v>
      </c>
      <c r="B20" s="43">
        <v>6074</v>
      </c>
      <c r="C20" s="43">
        <v>6191</v>
      </c>
      <c r="D20" s="43">
        <v>6627</v>
      </c>
      <c r="E20" s="44">
        <v>8350</v>
      </c>
      <c r="F20" s="44">
        <v>8579</v>
      </c>
      <c r="G20" s="44">
        <v>9027</v>
      </c>
      <c r="H20" s="44">
        <v>10027</v>
      </c>
      <c r="I20" s="44">
        <v>10676</v>
      </c>
      <c r="J20" s="44">
        <v>10728</v>
      </c>
      <c r="K20" s="43">
        <v>11788</v>
      </c>
      <c r="L20" s="43">
        <v>11436</v>
      </c>
      <c r="M20" s="43">
        <v>11571</v>
      </c>
      <c r="N20" s="43">
        <v>13763</v>
      </c>
      <c r="O20" s="45">
        <f t="shared" si="0"/>
        <v>3.2399159350096545</v>
      </c>
      <c r="P20" s="45">
        <f t="shared" si="1"/>
        <v>3.0569971212577585</v>
      </c>
      <c r="Q20" s="45">
        <f t="shared" si="2"/>
        <v>3.0241355864139785</v>
      </c>
      <c r="R20" s="45">
        <f t="shared" si="3"/>
        <v>2.9663786733359858</v>
      </c>
      <c r="S20" s="45">
        <f t="shared" si="4"/>
        <v>2.64888597964628</v>
      </c>
      <c r="T20" s="45">
        <f t="shared" si="5"/>
        <v>2.356014793277776</v>
      </c>
      <c r="U20" s="87">
        <f t="shared" si="6"/>
        <v>2.2296541556688627</v>
      </c>
      <c r="V20" s="87">
        <f t="shared" si="7"/>
        <v>2.0778068200174773</v>
      </c>
      <c r="W20" s="46">
        <f t="shared" si="8"/>
        <v>1.9188358204149967</v>
      </c>
      <c r="X20" s="45">
        <f t="shared" si="9"/>
        <v>1.7721572270880879</v>
      </c>
      <c r="Y20" s="46">
        <f t="shared" si="10"/>
        <v>1.5834444485982861</v>
      </c>
      <c r="Z20" s="46">
        <f t="shared" si="11"/>
        <v>1.386043971050116</v>
      </c>
      <c r="AA20" s="46">
        <f t="shared" si="12"/>
        <v>1.507907117391714</v>
      </c>
      <c r="AB20" s="34"/>
    </row>
    <row r="21" spans="1:28" s="12" customFormat="1" x14ac:dyDescent="0.25"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</row>
    <row r="22" spans="1:28" s="12" customFormat="1" ht="18.75" x14ac:dyDescent="0.25">
      <c r="A22" s="12" t="s">
        <v>9</v>
      </c>
      <c r="M22" s="14"/>
      <c r="N22" s="13"/>
    </row>
    <row r="23" spans="1:28" x14ac:dyDescent="0.25"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</row>
  </sheetData>
  <mergeCells count="4">
    <mergeCell ref="B4:N4"/>
    <mergeCell ref="O4:AA4"/>
    <mergeCell ref="A3:A4"/>
    <mergeCell ref="A2:K2"/>
  </mergeCells>
  <hyperlinks>
    <hyperlink ref="A1" location="Содержание!B5" display="      К содержанию" xr:uid="{00000000-0004-0000-0100-000000000000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30"/>
  <sheetViews>
    <sheetView zoomScale="80" zoomScaleNormal="80" workbookViewId="0">
      <pane xSplit="1" ySplit="4" topLeftCell="AA5" activePane="bottomRight" state="frozen"/>
      <selection pane="topRight" activeCell="B1" sqref="B1"/>
      <selection pane="bottomLeft" activeCell="A5" sqref="A5"/>
      <selection pane="bottomRight" activeCell="AF5" sqref="AF5"/>
    </sheetView>
  </sheetViews>
  <sheetFormatPr defaultColWidth="9.140625" defaultRowHeight="15.75" x14ac:dyDescent="0.25"/>
  <cols>
    <col min="1" max="1" width="36.7109375" style="8" customWidth="1"/>
    <col min="2" max="2" width="14.140625" style="8" customWidth="1"/>
    <col min="3" max="3" width="12.7109375" style="8" customWidth="1"/>
    <col min="4" max="4" width="15.140625" style="8" customWidth="1"/>
    <col min="5" max="5" width="14.28515625" style="8" customWidth="1"/>
    <col min="6" max="6" width="15.28515625" style="8" customWidth="1"/>
    <col min="7" max="7" width="12.7109375" style="8" customWidth="1"/>
    <col min="8" max="8" width="14.140625" style="2" customWidth="1"/>
    <col min="9" max="9" width="12.7109375" style="2" customWidth="1"/>
    <col min="10" max="10" width="13" style="2" customWidth="1"/>
    <col min="11" max="11" width="14.28515625" style="2" customWidth="1"/>
    <col min="12" max="12" width="14.85546875" style="2" customWidth="1"/>
    <col min="13" max="13" width="12.7109375" style="2" bestFit="1" customWidth="1"/>
    <col min="14" max="14" width="14.140625" style="2" customWidth="1"/>
    <col min="15" max="15" width="14.140625" style="2" bestFit="1" customWidth="1"/>
    <col min="16" max="16" width="12.85546875" style="2" customWidth="1"/>
    <col min="17" max="17" width="14.28515625" style="2" customWidth="1"/>
    <col min="18" max="18" width="14.85546875" style="2" customWidth="1"/>
    <col min="19" max="19" width="12.7109375" style="2" bestFit="1" customWidth="1"/>
    <col min="20" max="21" width="14.140625" style="2" bestFit="1" customWidth="1"/>
    <col min="22" max="22" width="13.42578125" style="2" bestFit="1" customWidth="1"/>
    <col min="23" max="23" width="14.7109375" style="2" customWidth="1"/>
    <col min="24" max="24" width="15.140625" style="2" customWidth="1"/>
    <col min="25" max="25" width="12.7109375" style="2" bestFit="1" customWidth="1"/>
    <col min="26" max="26" width="14.140625" style="2" customWidth="1"/>
    <col min="27" max="27" width="14.140625" style="15" bestFit="1" customWidth="1"/>
    <col min="28" max="28" width="14.42578125" style="15" customWidth="1"/>
    <col min="29" max="29" width="16.140625" style="15" customWidth="1"/>
    <col min="30" max="30" width="16.7109375" style="15" customWidth="1"/>
    <col min="31" max="31" width="12.7109375" style="15" bestFit="1" customWidth="1"/>
    <col min="32" max="32" width="14.140625" style="2" customWidth="1"/>
    <col min="33" max="33" width="14.140625" style="15" bestFit="1" customWidth="1"/>
    <col min="34" max="34" width="14.5703125" style="15" customWidth="1"/>
    <col min="35" max="35" width="15.140625" style="15" customWidth="1"/>
    <col min="36" max="36" width="16.42578125" style="15" customWidth="1"/>
    <col min="37" max="37" width="12.7109375" style="15" bestFit="1" customWidth="1"/>
    <col min="38" max="16384" width="9.140625" style="2"/>
  </cols>
  <sheetData>
    <row r="1" spans="1:37" ht="33" customHeight="1" x14ac:dyDescent="0.25">
      <c r="A1" s="23" t="s">
        <v>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37" s="8" customFormat="1" ht="27.75" customHeight="1" x14ac:dyDescent="0.25">
      <c r="A2" s="127" t="s">
        <v>43</v>
      </c>
      <c r="B2" s="127"/>
      <c r="C2" s="127"/>
      <c r="D2" s="127"/>
      <c r="E2" s="127"/>
      <c r="F2" s="127"/>
      <c r="G2" s="127"/>
      <c r="H2" s="127"/>
      <c r="I2" s="127"/>
      <c r="J2" s="127"/>
      <c r="AA2" s="15"/>
      <c r="AB2" s="15"/>
      <c r="AC2" s="15"/>
      <c r="AD2" s="15"/>
      <c r="AE2" s="15"/>
      <c r="AG2" s="15"/>
      <c r="AH2" s="15"/>
      <c r="AI2" s="15"/>
      <c r="AJ2" s="15"/>
      <c r="AK2" s="15"/>
    </row>
    <row r="3" spans="1:37" x14ac:dyDescent="0.25">
      <c r="A3" s="128"/>
      <c r="B3" s="129">
        <v>2017</v>
      </c>
      <c r="C3" s="129"/>
      <c r="D3" s="129"/>
      <c r="E3" s="129"/>
      <c r="F3" s="129"/>
      <c r="G3" s="129"/>
      <c r="H3" s="129">
        <v>2018</v>
      </c>
      <c r="I3" s="129"/>
      <c r="J3" s="129"/>
      <c r="K3" s="129"/>
      <c r="L3" s="129"/>
      <c r="M3" s="129"/>
      <c r="N3" s="129">
        <v>2019</v>
      </c>
      <c r="O3" s="129"/>
      <c r="P3" s="129"/>
      <c r="Q3" s="129"/>
      <c r="R3" s="129"/>
      <c r="S3" s="129"/>
      <c r="T3" s="129">
        <v>2020</v>
      </c>
      <c r="U3" s="129"/>
      <c r="V3" s="129"/>
      <c r="W3" s="129"/>
      <c r="X3" s="129"/>
      <c r="Y3" s="129"/>
      <c r="Z3" s="129">
        <v>2021</v>
      </c>
      <c r="AA3" s="129"/>
      <c r="AB3" s="129"/>
      <c r="AC3" s="129"/>
      <c r="AD3" s="129"/>
      <c r="AE3" s="129"/>
      <c r="AF3" s="129">
        <v>2022</v>
      </c>
      <c r="AG3" s="129"/>
      <c r="AH3" s="129"/>
      <c r="AI3" s="129"/>
      <c r="AJ3" s="129"/>
      <c r="AK3" s="129"/>
    </row>
    <row r="4" spans="1:37" ht="47.25" x14ac:dyDescent="0.25">
      <c r="A4" s="128"/>
      <c r="B4" s="24" t="s">
        <v>15</v>
      </c>
      <c r="C4" s="24" t="s">
        <v>16</v>
      </c>
      <c r="D4" s="24" t="s">
        <v>17</v>
      </c>
      <c r="E4" s="24" t="s">
        <v>18</v>
      </c>
      <c r="F4" s="24" t="s">
        <v>19</v>
      </c>
      <c r="G4" s="24" t="s">
        <v>20</v>
      </c>
      <c r="H4" s="24" t="s">
        <v>15</v>
      </c>
      <c r="I4" s="24" t="s">
        <v>16</v>
      </c>
      <c r="J4" s="24" t="s">
        <v>17</v>
      </c>
      <c r="K4" s="24" t="s">
        <v>18</v>
      </c>
      <c r="L4" s="24" t="s">
        <v>19</v>
      </c>
      <c r="M4" s="24" t="s">
        <v>20</v>
      </c>
      <c r="N4" s="24" t="s">
        <v>15</v>
      </c>
      <c r="O4" s="24" t="s">
        <v>16</v>
      </c>
      <c r="P4" s="24" t="s">
        <v>17</v>
      </c>
      <c r="Q4" s="24" t="s">
        <v>18</v>
      </c>
      <c r="R4" s="24" t="s">
        <v>19</v>
      </c>
      <c r="S4" s="24" t="s">
        <v>20</v>
      </c>
      <c r="T4" s="30" t="s">
        <v>15</v>
      </c>
      <c r="U4" s="30" t="s">
        <v>16</v>
      </c>
      <c r="V4" s="30" t="s">
        <v>17</v>
      </c>
      <c r="W4" s="30" t="s">
        <v>18</v>
      </c>
      <c r="X4" s="30" t="s">
        <v>19</v>
      </c>
      <c r="Y4" s="30" t="s">
        <v>20</v>
      </c>
      <c r="Z4" s="56" t="s">
        <v>15</v>
      </c>
      <c r="AA4" s="56" t="s">
        <v>16</v>
      </c>
      <c r="AB4" s="56" t="s">
        <v>17</v>
      </c>
      <c r="AC4" s="56" t="s">
        <v>18</v>
      </c>
      <c r="AD4" s="56" t="s">
        <v>19</v>
      </c>
      <c r="AE4" s="56" t="s">
        <v>20</v>
      </c>
      <c r="AF4" s="56" t="s">
        <v>15</v>
      </c>
      <c r="AG4" s="56" t="s">
        <v>16</v>
      </c>
      <c r="AH4" s="56" t="s">
        <v>17</v>
      </c>
      <c r="AI4" s="56" t="s">
        <v>18</v>
      </c>
      <c r="AJ4" s="56" t="s">
        <v>19</v>
      </c>
      <c r="AK4" s="56" t="s">
        <v>20</v>
      </c>
    </row>
    <row r="5" spans="1:37" s="1" customFormat="1" ht="31.5" x14ac:dyDescent="0.25">
      <c r="A5" s="47" t="s">
        <v>21</v>
      </c>
      <c r="B5" s="48">
        <v>989602</v>
      </c>
      <c r="C5" s="48">
        <v>113365</v>
      </c>
      <c r="D5" s="48">
        <v>219026</v>
      </c>
      <c r="E5" s="48">
        <v>322218</v>
      </c>
      <c r="F5" s="48">
        <v>28463</v>
      </c>
      <c r="G5" s="48">
        <v>277585</v>
      </c>
      <c r="H5" s="48">
        <v>1096796</v>
      </c>
      <c r="I5" s="48">
        <v>120784</v>
      </c>
      <c r="J5" s="48">
        <v>243684</v>
      </c>
      <c r="K5" s="48">
        <v>374636</v>
      </c>
      <c r="L5" s="48">
        <v>33977</v>
      </c>
      <c r="M5" s="48">
        <v>303383</v>
      </c>
      <c r="N5" s="48">
        <v>2297839</v>
      </c>
      <c r="O5" s="48">
        <v>1076579</v>
      </c>
      <c r="P5" s="48">
        <v>267178</v>
      </c>
      <c r="Q5" s="48">
        <v>404564</v>
      </c>
      <c r="R5" s="48">
        <v>37988</v>
      </c>
      <c r="S5" s="48">
        <v>488040</v>
      </c>
      <c r="T5" s="53">
        <v>2397479</v>
      </c>
      <c r="U5" s="53">
        <v>1098594</v>
      </c>
      <c r="V5" s="53">
        <v>297784</v>
      </c>
      <c r="W5" s="53">
        <v>433615</v>
      </c>
      <c r="X5" s="53">
        <v>39890</v>
      </c>
      <c r="Y5" s="53">
        <v>502529</v>
      </c>
      <c r="Z5" s="78">
        <v>2577442</v>
      </c>
      <c r="AA5" s="78">
        <v>1133413</v>
      </c>
      <c r="AB5" s="78">
        <v>327160</v>
      </c>
      <c r="AC5" s="78">
        <v>494643</v>
      </c>
      <c r="AD5" s="78">
        <v>53350</v>
      </c>
      <c r="AE5" s="78">
        <v>539131</v>
      </c>
      <c r="AF5" s="78">
        <v>2656469</v>
      </c>
      <c r="AG5" s="78">
        <v>1106695</v>
      </c>
      <c r="AH5" s="78">
        <v>362303</v>
      </c>
      <c r="AI5" s="78">
        <v>521169</v>
      </c>
      <c r="AJ5" s="78">
        <v>56194</v>
      </c>
      <c r="AK5" s="78">
        <v>580708</v>
      </c>
    </row>
    <row r="6" spans="1:37" ht="31.5" x14ac:dyDescent="0.25">
      <c r="A6" s="38" t="s">
        <v>48</v>
      </c>
      <c r="B6" s="49">
        <v>61165</v>
      </c>
      <c r="C6" s="50"/>
      <c r="D6" s="49">
        <v>6542</v>
      </c>
      <c r="E6" s="49">
        <v>14974</v>
      </c>
      <c r="F6" s="49">
        <v>1652</v>
      </c>
      <c r="G6" s="49">
        <v>29643</v>
      </c>
      <c r="H6" s="49">
        <v>76614</v>
      </c>
      <c r="I6" s="50"/>
      <c r="J6" s="49">
        <v>10082</v>
      </c>
      <c r="K6" s="49">
        <v>20198</v>
      </c>
      <c r="L6" s="49">
        <v>2070</v>
      </c>
      <c r="M6" s="49">
        <v>35493</v>
      </c>
      <c r="N6" s="49">
        <v>83426</v>
      </c>
      <c r="O6" s="50"/>
      <c r="P6" s="49">
        <v>11142</v>
      </c>
      <c r="Q6" s="49">
        <v>22020</v>
      </c>
      <c r="R6" s="49">
        <v>2229</v>
      </c>
      <c r="S6" s="49">
        <v>36976</v>
      </c>
      <c r="T6" s="54">
        <v>84726</v>
      </c>
      <c r="U6" s="54"/>
      <c r="V6" s="54">
        <v>11677</v>
      </c>
      <c r="W6" s="54">
        <v>21328</v>
      </c>
      <c r="X6" s="54">
        <v>2291</v>
      </c>
      <c r="Y6" s="54">
        <v>36316</v>
      </c>
      <c r="Z6" s="79">
        <v>100952</v>
      </c>
      <c r="AA6" s="79"/>
      <c r="AB6" s="79">
        <v>14820</v>
      </c>
      <c r="AC6" s="79">
        <v>25521</v>
      </c>
      <c r="AD6" s="79">
        <v>3750</v>
      </c>
      <c r="AE6" s="79">
        <v>40786</v>
      </c>
      <c r="AF6" s="79">
        <v>105665</v>
      </c>
      <c r="AG6" s="79"/>
      <c r="AH6" s="79">
        <v>15337</v>
      </c>
      <c r="AI6" s="79">
        <v>27308</v>
      </c>
      <c r="AJ6" s="79">
        <v>4180</v>
      </c>
      <c r="AK6" s="79">
        <v>43313</v>
      </c>
    </row>
    <row r="7" spans="1:37" x14ac:dyDescent="0.25">
      <c r="A7" s="38" t="s">
        <v>49</v>
      </c>
      <c r="B7" s="49">
        <v>1568</v>
      </c>
      <c r="C7" s="50"/>
      <c r="D7" s="49">
        <v>212</v>
      </c>
      <c r="E7" s="49">
        <v>745</v>
      </c>
      <c r="F7" s="49">
        <v>327</v>
      </c>
      <c r="G7" s="49">
        <v>185</v>
      </c>
      <c r="H7" s="49">
        <v>1699</v>
      </c>
      <c r="I7" s="50"/>
      <c r="J7" s="49">
        <v>210</v>
      </c>
      <c r="K7" s="49">
        <v>773</v>
      </c>
      <c r="L7" s="49">
        <v>416</v>
      </c>
      <c r="M7" s="49">
        <v>197</v>
      </c>
      <c r="N7" s="49">
        <v>1829</v>
      </c>
      <c r="O7" s="50"/>
      <c r="P7" s="49">
        <v>222</v>
      </c>
      <c r="Q7" s="49">
        <v>801</v>
      </c>
      <c r="R7" s="49">
        <v>473</v>
      </c>
      <c r="S7" s="49">
        <v>211</v>
      </c>
      <c r="T7" s="54">
        <v>2151</v>
      </c>
      <c r="U7" s="54"/>
      <c r="V7" s="54">
        <v>264</v>
      </c>
      <c r="W7" s="54">
        <v>938</v>
      </c>
      <c r="X7" s="54">
        <v>569</v>
      </c>
      <c r="Y7" s="54">
        <v>237</v>
      </c>
      <c r="Z7" s="79">
        <v>2178</v>
      </c>
      <c r="AA7" s="79"/>
      <c r="AB7" s="79">
        <v>181</v>
      </c>
      <c r="AC7" s="79">
        <v>979</v>
      </c>
      <c r="AD7" s="79">
        <v>684</v>
      </c>
      <c r="AE7" s="79">
        <v>275</v>
      </c>
      <c r="AF7" s="79">
        <v>1760</v>
      </c>
      <c r="AG7" s="79"/>
      <c r="AH7" s="79">
        <v>250</v>
      </c>
      <c r="AI7" s="79">
        <v>761</v>
      </c>
      <c r="AJ7" s="79">
        <v>498</v>
      </c>
      <c r="AK7" s="79">
        <v>206</v>
      </c>
    </row>
    <row r="8" spans="1:37" x14ac:dyDescent="0.25">
      <c r="A8" s="38" t="s">
        <v>50</v>
      </c>
      <c r="B8" s="49">
        <v>375049</v>
      </c>
      <c r="C8" s="50"/>
      <c r="D8" s="49">
        <v>39838</v>
      </c>
      <c r="E8" s="49">
        <v>198556</v>
      </c>
      <c r="F8" s="49">
        <v>4347</v>
      </c>
      <c r="G8" s="49">
        <v>123875</v>
      </c>
      <c r="H8" s="49">
        <v>407819</v>
      </c>
      <c r="I8" s="50"/>
      <c r="J8" s="49">
        <v>43680</v>
      </c>
      <c r="K8" s="49">
        <v>224459</v>
      </c>
      <c r="L8" s="49">
        <v>5053</v>
      </c>
      <c r="M8" s="49">
        <v>131148</v>
      </c>
      <c r="N8" s="49">
        <v>435030</v>
      </c>
      <c r="O8" s="50"/>
      <c r="P8" s="49">
        <v>43024</v>
      </c>
      <c r="Q8" s="49">
        <v>245218</v>
      </c>
      <c r="R8" s="49">
        <v>5762</v>
      </c>
      <c r="S8" s="49">
        <v>136954</v>
      </c>
      <c r="T8" s="54">
        <v>457244</v>
      </c>
      <c r="U8" s="54"/>
      <c r="V8" s="54">
        <v>46815</v>
      </c>
      <c r="W8" s="54">
        <v>257453</v>
      </c>
      <c r="X8" s="54">
        <v>6066</v>
      </c>
      <c r="Y8" s="54">
        <v>142653</v>
      </c>
      <c r="Z8" s="79">
        <v>501837</v>
      </c>
      <c r="AA8" s="79"/>
      <c r="AB8" s="79">
        <v>49945</v>
      </c>
      <c r="AC8" s="79">
        <v>290382</v>
      </c>
      <c r="AD8" s="79">
        <v>8715</v>
      </c>
      <c r="AE8" s="79">
        <v>148691</v>
      </c>
      <c r="AF8" s="79">
        <v>546745</v>
      </c>
      <c r="AG8" s="79"/>
      <c r="AH8" s="79">
        <v>62022</v>
      </c>
      <c r="AI8" s="79">
        <v>313328</v>
      </c>
      <c r="AJ8" s="79">
        <v>9398</v>
      </c>
      <c r="AK8" s="79">
        <v>158159</v>
      </c>
    </row>
    <row r="9" spans="1:37" ht="47.25" x14ac:dyDescent="0.25">
      <c r="A9" s="38" t="s">
        <v>51</v>
      </c>
      <c r="B9" s="49">
        <v>63905</v>
      </c>
      <c r="C9" s="50"/>
      <c r="D9" s="49">
        <v>27936</v>
      </c>
      <c r="E9" s="49">
        <v>27519</v>
      </c>
      <c r="F9" s="49">
        <v>991</v>
      </c>
      <c r="G9" s="49">
        <v>7206</v>
      </c>
      <c r="H9" s="49">
        <v>82482</v>
      </c>
      <c r="I9" s="50"/>
      <c r="J9" s="49">
        <v>39532</v>
      </c>
      <c r="K9" s="49">
        <v>34513</v>
      </c>
      <c r="L9" s="49">
        <v>1172</v>
      </c>
      <c r="M9" s="49">
        <v>7149</v>
      </c>
      <c r="N9" s="49">
        <v>86132</v>
      </c>
      <c r="O9" s="50"/>
      <c r="P9" s="49">
        <v>40913</v>
      </c>
      <c r="Q9" s="49">
        <v>36651</v>
      </c>
      <c r="R9" s="49">
        <v>1329</v>
      </c>
      <c r="S9" s="49">
        <v>7125</v>
      </c>
      <c r="T9" s="54">
        <v>95823</v>
      </c>
      <c r="U9" s="54"/>
      <c r="V9" s="54">
        <v>44247</v>
      </c>
      <c r="W9" s="54">
        <v>41883</v>
      </c>
      <c r="X9" s="54">
        <v>1476</v>
      </c>
      <c r="Y9" s="54">
        <v>8069</v>
      </c>
      <c r="Z9" s="79">
        <v>106825</v>
      </c>
      <c r="AA9" s="79"/>
      <c r="AB9" s="79">
        <v>47192</v>
      </c>
      <c r="AC9" s="79">
        <v>45755</v>
      </c>
      <c r="AD9" s="79">
        <v>2198</v>
      </c>
      <c r="AE9" s="79">
        <v>11481</v>
      </c>
      <c r="AF9" s="79">
        <v>110725</v>
      </c>
      <c r="AG9" s="79"/>
      <c r="AH9" s="79">
        <v>50517</v>
      </c>
      <c r="AI9" s="79">
        <v>45227</v>
      </c>
      <c r="AJ9" s="79">
        <v>2531</v>
      </c>
      <c r="AK9" s="79">
        <v>12224</v>
      </c>
    </row>
    <row r="10" spans="1:37" ht="63" x14ac:dyDescent="0.25">
      <c r="A10" s="38" t="s">
        <v>52</v>
      </c>
      <c r="B10" s="49">
        <v>9664</v>
      </c>
      <c r="C10" s="50"/>
      <c r="D10" s="49">
        <v>6727</v>
      </c>
      <c r="E10" s="49">
        <v>1899</v>
      </c>
      <c r="F10" s="49">
        <v>465</v>
      </c>
      <c r="G10" s="49">
        <v>463</v>
      </c>
      <c r="H10" s="49">
        <v>11916</v>
      </c>
      <c r="I10" s="50"/>
      <c r="J10" s="49">
        <v>7820</v>
      </c>
      <c r="K10" s="49">
        <v>2381</v>
      </c>
      <c r="L10" s="49">
        <v>550</v>
      </c>
      <c r="M10" s="49">
        <v>1057</v>
      </c>
      <c r="N10" s="49">
        <v>12453</v>
      </c>
      <c r="O10" s="50"/>
      <c r="P10" s="49">
        <v>8098</v>
      </c>
      <c r="Q10" s="49">
        <v>2492</v>
      </c>
      <c r="R10" s="49">
        <v>675</v>
      </c>
      <c r="S10" s="49">
        <v>1021</v>
      </c>
      <c r="T10" s="54">
        <v>13838</v>
      </c>
      <c r="U10" s="54"/>
      <c r="V10" s="54">
        <v>8366</v>
      </c>
      <c r="W10" s="54">
        <v>3256</v>
      </c>
      <c r="X10" s="54">
        <v>921</v>
      </c>
      <c r="Y10" s="54">
        <v>1198</v>
      </c>
      <c r="Z10" s="79">
        <v>28173</v>
      </c>
      <c r="AA10" s="79"/>
      <c r="AB10" s="79">
        <v>14533</v>
      </c>
      <c r="AC10" s="79">
        <v>7613</v>
      </c>
      <c r="AD10" s="79">
        <v>1476</v>
      </c>
      <c r="AE10" s="79">
        <v>4450</v>
      </c>
      <c r="AF10" s="79">
        <v>31409</v>
      </c>
      <c r="AG10" s="79"/>
      <c r="AH10" s="79">
        <v>17718</v>
      </c>
      <c r="AI10" s="79">
        <v>7436</v>
      </c>
      <c r="AJ10" s="79">
        <v>1637</v>
      </c>
      <c r="AK10" s="79">
        <v>4602</v>
      </c>
    </row>
    <row r="11" spans="1:37" x14ac:dyDescent="0.25">
      <c r="A11" s="38" t="s">
        <v>53</v>
      </c>
      <c r="B11" s="49">
        <v>9277</v>
      </c>
      <c r="C11" s="50"/>
      <c r="D11" s="49">
        <v>1947</v>
      </c>
      <c r="E11" s="49">
        <v>2773</v>
      </c>
      <c r="F11" s="49">
        <v>2227</v>
      </c>
      <c r="G11" s="49">
        <v>1753</v>
      </c>
      <c r="H11" s="49">
        <v>11051</v>
      </c>
      <c r="I11" s="50"/>
      <c r="J11" s="49">
        <v>2341</v>
      </c>
      <c r="K11" s="49">
        <v>3228</v>
      </c>
      <c r="L11" s="49">
        <v>2433</v>
      </c>
      <c r="M11" s="49">
        <v>2470</v>
      </c>
      <c r="N11" s="49">
        <v>9954</v>
      </c>
      <c r="O11" s="50"/>
      <c r="P11" s="49">
        <v>967</v>
      </c>
      <c r="Q11" s="49">
        <v>3075</v>
      </c>
      <c r="R11" s="49">
        <v>2578</v>
      </c>
      <c r="S11" s="49">
        <v>2735</v>
      </c>
      <c r="T11" s="54">
        <v>9648</v>
      </c>
      <c r="U11" s="54"/>
      <c r="V11" s="54">
        <v>1133</v>
      </c>
      <c r="W11" s="54">
        <v>3539</v>
      </c>
      <c r="X11" s="54">
        <v>2894</v>
      </c>
      <c r="Y11" s="54">
        <v>1549</v>
      </c>
      <c r="Z11" s="79">
        <v>10089</v>
      </c>
      <c r="AA11" s="79"/>
      <c r="AB11" s="79">
        <v>1328</v>
      </c>
      <c r="AC11" s="79">
        <v>3559</v>
      </c>
      <c r="AD11" s="79">
        <v>3714</v>
      </c>
      <c r="AE11" s="79">
        <v>1301</v>
      </c>
      <c r="AF11" s="79">
        <v>10591</v>
      </c>
      <c r="AG11" s="79"/>
      <c r="AH11" s="79">
        <v>1599</v>
      </c>
      <c r="AI11" s="79">
        <v>3760</v>
      </c>
      <c r="AJ11" s="79">
        <v>3753</v>
      </c>
      <c r="AK11" s="79">
        <v>1298</v>
      </c>
    </row>
    <row r="12" spans="1:37" ht="47.25" x14ac:dyDescent="0.25">
      <c r="A12" s="38" t="s">
        <v>54</v>
      </c>
      <c r="B12" s="49">
        <v>27694</v>
      </c>
      <c r="C12" s="50"/>
      <c r="D12" s="49">
        <v>4256</v>
      </c>
      <c r="E12" s="49">
        <v>6745</v>
      </c>
      <c r="F12" s="49">
        <v>1439</v>
      </c>
      <c r="G12" s="49">
        <v>13131</v>
      </c>
      <c r="H12" s="49">
        <v>31625</v>
      </c>
      <c r="I12" s="50"/>
      <c r="J12" s="49">
        <v>3966</v>
      </c>
      <c r="K12" s="49">
        <v>9367</v>
      </c>
      <c r="L12" s="49">
        <v>1478</v>
      </c>
      <c r="M12" s="49">
        <v>15472</v>
      </c>
      <c r="N12" s="49">
        <v>35289</v>
      </c>
      <c r="O12" s="50"/>
      <c r="P12" s="49">
        <v>4050</v>
      </c>
      <c r="Q12" s="49">
        <v>9011</v>
      </c>
      <c r="R12" s="49">
        <v>1547</v>
      </c>
      <c r="S12" s="49">
        <v>19421</v>
      </c>
      <c r="T12" s="54">
        <v>36276</v>
      </c>
      <c r="U12" s="54"/>
      <c r="V12" s="54">
        <v>3740</v>
      </c>
      <c r="W12" s="54">
        <v>9707</v>
      </c>
      <c r="X12" s="54">
        <v>1772</v>
      </c>
      <c r="Y12" s="54">
        <v>20055</v>
      </c>
      <c r="Z12" s="79">
        <v>37236</v>
      </c>
      <c r="AA12" s="79"/>
      <c r="AB12" s="79">
        <v>4551</v>
      </c>
      <c r="AC12" s="79">
        <v>9499</v>
      </c>
      <c r="AD12" s="79">
        <v>2787</v>
      </c>
      <c r="AE12" s="79">
        <v>20026</v>
      </c>
      <c r="AF12" s="79">
        <v>37910</v>
      </c>
      <c r="AG12" s="79"/>
      <c r="AH12" s="79">
        <v>4684</v>
      </c>
      <c r="AI12" s="79">
        <v>9771</v>
      </c>
      <c r="AJ12" s="79">
        <v>1848</v>
      </c>
      <c r="AK12" s="79">
        <v>21354</v>
      </c>
    </row>
    <row r="13" spans="1:37" x14ac:dyDescent="0.25">
      <c r="A13" s="38" t="s">
        <v>55</v>
      </c>
      <c r="B13" s="49">
        <v>131345</v>
      </c>
      <c r="C13" s="50"/>
      <c r="D13" s="49">
        <v>90737</v>
      </c>
      <c r="E13" s="49">
        <v>17152</v>
      </c>
      <c r="F13" s="49">
        <v>11243</v>
      </c>
      <c r="G13" s="49">
        <v>10829</v>
      </c>
      <c r="H13" s="49">
        <v>135399</v>
      </c>
      <c r="I13" s="50"/>
      <c r="J13" s="49">
        <v>90286</v>
      </c>
      <c r="K13" s="49">
        <v>19802</v>
      </c>
      <c r="L13" s="49">
        <v>11852</v>
      </c>
      <c r="M13" s="49">
        <v>13108</v>
      </c>
      <c r="N13" s="49">
        <v>153187</v>
      </c>
      <c r="O13" s="50"/>
      <c r="P13" s="49">
        <v>105675</v>
      </c>
      <c r="Q13" s="49">
        <v>21396</v>
      </c>
      <c r="R13" s="49">
        <v>13345</v>
      </c>
      <c r="S13" s="49">
        <v>12368</v>
      </c>
      <c r="T13" s="54">
        <v>178947</v>
      </c>
      <c r="U13" s="54"/>
      <c r="V13" s="54">
        <v>128525</v>
      </c>
      <c r="W13" s="54">
        <v>23861</v>
      </c>
      <c r="X13" s="54">
        <v>14290</v>
      </c>
      <c r="Y13" s="54">
        <v>11827</v>
      </c>
      <c r="Z13" s="79">
        <v>203708</v>
      </c>
      <c r="AA13" s="79"/>
      <c r="AB13" s="79">
        <v>139623</v>
      </c>
      <c r="AC13" s="79">
        <v>30915</v>
      </c>
      <c r="AD13" s="79">
        <v>17284</v>
      </c>
      <c r="AE13" s="79">
        <v>15360</v>
      </c>
      <c r="AF13" s="79">
        <v>210638</v>
      </c>
      <c r="AG13" s="79"/>
      <c r="AH13" s="79">
        <v>143086</v>
      </c>
      <c r="AI13" s="79">
        <v>31389</v>
      </c>
      <c r="AJ13" s="79">
        <v>20393</v>
      </c>
      <c r="AK13" s="79">
        <v>15276</v>
      </c>
    </row>
    <row r="14" spans="1:37" ht="47.25" x14ac:dyDescent="0.25">
      <c r="A14" s="38" t="s">
        <v>56</v>
      </c>
      <c r="B14" s="49">
        <v>10918</v>
      </c>
      <c r="C14" s="49">
        <v>252</v>
      </c>
      <c r="D14" s="49">
        <v>863</v>
      </c>
      <c r="E14" s="49">
        <v>1079</v>
      </c>
      <c r="F14" s="49">
        <v>320</v>
      </c>
      <c r="G14" s="49">
        <v>7815</v>
      </c>
      <c r="H14" s="49">
        <v>11557</v>
      </c>
      <c r="I14" s="49">
        <v>203</v>
      </c>
      <c r="J14" s="49">
        <v>1020</v>
      </c>
      <c r="K14" s="49">
        <v>1622</v>
      </c>
      <c r="L14" s="49">
        <v>515</v>
      </c>
      <c r="M14" s="49">
        <v>7924</v>
      </c>
      <c r="N14" s="49">
        <v>11471</v>
      </c>
      <c r="O14" s="49">
        <v>187</v>
      </c>
      <c r="P14" s="49">
        <v>952</v>
      </c>
      <c r="Q14" s="49">
        <v>1702</v>
      </c>
      <c r="R14" s="49">
        <v>510</v>
      </c>
      <c r="S14" s="49">
        <v>7840</v>
      </c>
      <c r="T14" s="54">
        <v>11360</v>
      </c>
      <c r="U14" s="54">
        <v>232</v>
      </c>
      <c r="V14" s="54">
        <v>980</v>
      </c>
      <c r="W14" s="54">
        <v>1749</v>
      </c>
      <c r="X14" s="54">
        <v>545</v>
      </c>
      <c r="Y14" s="54">
        <v>7577</v>
      </c>
      <c r="Z14" s="79">
        <v>10694</v>
      </c>
      <c r="AA14" s="79">
        <v>393</v>
      </c>
      <c r="AB14" s="79">
        <v>738</v>
      </c>
      <c r="AC14" s="79">
        <v>2042</v>
      </c>
      <c r="AD14" s="79">
        <v>521</v>
      </c>
      <c r="AE14" s="79">
        <v>6827</v>
      </c>
      <c r="AF14" s="79">
        <v>10108</v>
      </c>
      <c r="AG14" s="79">
        <v>283</v>
      </c>
      <c r="AH14" s="79">
        <v>630</v>
      </c>
      <c r="AI14" s="79">
        <v>2200</v>
      </c>
      <c r="AJ14" s="79">
        <v>462</v>
      </c>
      <c r="AK14" s="79">
        <v>6439</v>
      </c>
    </row>
    <row r="15" spans="1:37" ht="31.5" x14ac:dyDescent="0.25">
      <c r="A15" s="38" t="s">
        <v>57</v>
      </c>
      <c r="B15" s="49">
        <v>19827</v>
      </c>
      <c r="C15" s="50"/>
      <c r="D15" s="49">
        <v>3351</v>
      </c>
      <c r="E15" s="49">
        <v>14186</v>
      </c>
      <c r="F15" s="49">
        <v>396</v>
      </c>
      <c r="G15" s="49">
        <v>881</v>
      </c>
      <c r="H15" s="49">
        <v>22437</v>
      </c>
      <c r="I15" s="50"/>
      <c r="J15" s="49">
        <v>5552</v>
      </c>
      <c r="K15" s="49">
        <v>13688</v>
      </c>
      <c r="L15" s="49">
        <v>378</v>
      </c>
      <c r="M15" s="49">
        <v>918</v>
      </c>
      <c r="N15" s="49">
        <v>23394</v>
      </c>
      <c r="O15" s="50"/>
      <c r="P15" s="49">
        <v>5829</v>
      </c>
      <c r="Q15" s="49">
        <v>14425</v>
      </c>
      <c r="R15" s="49">
        <v>394</v>
      </c>
      <c r="S15" s="49">
        <v>880</v>
      </c>
      <c r="T15" s="54">
        <v>24260</v>
      </c>
      <c r="U15" s="54"/>
      <c r="V15" s="54">
        <v>6054</v>
      </c>
      <c r="W15" s="54">
        <v>15172</v>
      </c>
      <c r="X15" s="54">
        <v>369</v>
      </c>
      <c r="Y15" s="54">
        <v>812</v>
      </c>
      <c r="Z15" s="79">
        <v>27310</v>
      </c>
      <c r="AA15" s="79"/>
      <c r="AB15" s="79">
        <v>6494</v>
      </c>
      <c r="AC15" s="79">
        <v>15582</v>
      </c>
      <c r="AD15" s="79">
        <v>322</v>
      </c>
      <c r="AE15" s="79">
        <v>877</v>
      </c>
      <c r="AF15" s="79">
        <v>25248</v>
      </c>
      <c r="AG15" s="79"/>
      <c r="AH15" s="79">
        <v>5986</v>
      </c>
      <c r="AI15" s="79">
        <v>13964</v>
      </c>
      <c r="AJ15" s="79">
        <v>373</v>
      </c>
      <c r="AK15" s="79">
        <v>1000</v>
      </c>
    </row>
    <row r="16" spans="1:37" ht="31.5" x14ac:dyDescent="0.25">
      <c r="A16" s="38" t="s">
        <v>58</v>
      </c>
      <c r="B16" s="49">
        <v>7921</v>
      </c>
      <c r="C16" s="50"/>
      <c r="D16" s="49">
        <v>1614</v>
      </c>
      <c r="E16" s="49">
        <v>2049</v>
      </c>
      <c r="F16" s="49">
        <v>464</v>
      </c>
      <c r="G16" s="49">
        <v>3461</v>
      </c>
      <c r="H16" s="49">
        <v>8079</v>
      </c>
      <c r="I16" s="50"/>
      <c r="J16" s="49">
        <v>1477</v>
      </c>
      <c r="K16" s="49">
        <v>2150</v>
      </c>
      <c r="L16" s="49">
        <v>718</v>
      </c>
      <c r="M16" s="49">
        <v>3408</v>
      </c>
      <c r="N16" s="49">
        <v>8568</v>
      </c>
      <c r="O16" s="50"/>
      <c r="P16" s="49">
        <v>1377</v>
      </c>
      <c r="Q16" s="49">
        <v>2976</v>
      </c>
      <c r="R16" s="49">
        <v>670</v>
      </c>
      <c r="S16" s="49">
        <v>3238</v>
      </c>
      <c r="T16" s="54">
        <v>8267</v>
      </c>
      <c r="U16" s="54"/>
      <c r="V16" s="54">
        <v>235</v>
      </c>
      <c r="W16" s="54">
        <v>3856</v>
      </c>
      <c r="X16" s="54">
        <v>593</v>
      </c>
      <c r="Y16" s="54">
        <v>3190</v>
      </c>
      <c r="Z16" s="79">
        <v>9509</v>
      </c>
      <c r="AA16" s="79"/>
      <c r="AB16" s="79">
        <v>244</v>
      </c>
      <c r="AC16" s="79">
        <v>4438</v>
      </c>
      <c r="AD16" s="79">
        <v>519</v>
      </c>
      <c r="AE16" s="79">
        <v>3430</v>
      </c>
      <c r="AF16" s="79">
        <v>10099</v>
      </c>
      <c r="AG16" s="79"/>
      <c r="AH16" s="79">
        <v>71</v>
      </c>
      <c r="AI16" s="79">
        <v>4555</v>
      </c>
      <c r="AJ16" s="79">
        <v>347</v>
      </c>
      <c r="AK16" s="79">
        <v>3557</v>
      </c>
    </row>
    <row r="17" spans="1:37" ht="31.5" x14ac:dyDescent="0.25">
      <c r="A17" s="38" t="s">
        <v>59</v>
      </c>
      <c r="B17" s="49">
        <v>147405</v>
      </c>
      <c r="C17" s="49">
        <v>112599</v>
      </c>
      <c r="D17" s="49">
        <v>8247</v>
      </c>
      <c r="E17" s="49">
        <v>4541</v>
      </c>
      <c r="F17" s="49">
        <v>1315</v>
      </c>
      <c r="G17" s="49">
        <v>19448</v>
      </c>
      <c r="H17" s="49">
        <v>158136</v>
      </c>
      <c r="I17" s="49">
        <v>119975</v>
      </c>
      <c r="J17" s="49">
        <v>8858</v>
      </c>
      <c r="K17" s="49">
        <v>5712</v>
      </c>
      <c r="L17" s="49">
        <v>1406</v>
      </c>
      <c r="M17" s="49">
        <v>20911</v>
      </c>
      <c r="N17" s="49">
        <v>1292910</v>
      </c>
      <c r="O17" s="49">
        <v>1075837</v>
      </c>
      <c r="P17" s="49">
        <v>14682</v>
      </c>
      <c r="Q17" s="49">
        <v>6022</v>
      </c>
      <c r="R17" s="49">
        <v>1447</v>
      </c>
      <c r="S17" s="49">
        <v>193694</v>
      </c>
      <c r="T17" s="54">
        <v>1322046</v>
      </c>
      <c r="U17" s="54">
        <v>1097785</v>
      </c>
      <c r="V17" s="54">
        <v>15064</v>
      </c>
      <c r="W17" s="54">
        <v>7157</v>
      </c>
      <c r="X17" s="54">
        <v>1297</v>
      </c>
      <c r="Y17" s="54">
        <v>199633</v>
      </c>
      <c r="Z17" s="79">
        <v>1362113</v>
      </c>
      <c r="AA17" s="79">
        <v>1132414</v>
      </c>
      <c r="AB17" s="79">
        <v>15681</v>
      </c>
      <c r="AC17" s="79">
        <v>9069</v>
      </c>
      <c r="AD17" s="79">
        <v>1331</v>
      </c>
      <c r="AE17" s="79">
        <v>202404</v>
      </c>
      <c r="AF17" s="79">
        <v>1365305</v>
      </c>
      <c r="AG17" s="79">
        <v>1105767</v>
      </c>
      <c r="AH17" s="79">
        <v>23092</v>
      </c>
      <c r="AI17" s="79">
        <v>9658</v>
      </c>
      <c r="AJ17" s="79">
        <v>1321</v>
      </c>
      <c r="AK17" s="79">
        <v>224251</v>
      </c>
    </row>
    <row r="18" spans="1:37" ht="31.5" x14ac:dyDescent="0.25">
      <c r="A18" s="38" t="s">
        <v>60</v>
      </c>
      <c r="B18" s="49">
        <v>25807</v>
      </c>
      <c r="C18" s="50"/>
      <c r="D18" s="49">
        <v>1563</v>
      </c>
      <c r="E18" s="49">
        <v>10779</v>
      </c>
      <c r="F18" s="49">
        <v>581</v>
      </c>
      <c r="G18" s="49">
        <v>12140</v>
      </c>
      <c r="H18" s="49">
        <v>27244</v>
      </c>
      <c r="I18" s="50"/>
      <c r="J18" s="49">
        <v>1706</v>
      </c>
      <c r="K18" s="49">
        <v>12415</v>
      </c>
      <c r="L18" s="49">
        <v>603</v>
      </c>
      <c r="M18" s="49">
        <v>12173</v>
      </c>
      <c r="N18" s="49">
        <v>28456</v>
      </c>
      <c r="O18" s="50"/>
      <c r="P18" s="49">
        <v>1730</v>
      </c>
      <c r="Q18" s="49">
        <v>13220</v>
      </c>
      <c r="R18" s="49">
        <v>663</v>
      </c>
      <c r="S18" s="49">
        <v>12184</v>
      </c>
      <c r="T18" s="54">
        <v>28967</v>
      </c>
      <c r="U18" s="54"/>
      <c r="V18" s="54">
        <v>2011</v>
      </c>
      <c r="W18" s="54">
        <v>13817</v>
      </c>
      <c r="X18" s="54">
        <v>686</v>
      </c>
      <c r="Y18" s="54">
        <v>12078</v>
      </c>
      <c r="Z18" s="79">
        <v>30762</v>
      </c>
      <c r="AA18" s="79"/>
      <c r="AB18" s="79">
        <v>2081</v>
      </c>
      <c r="AC18" s="79">
        <v>14966</v>
      </c>
      <c r="AD18" s="79">
        <v>839</v>
      </c>
      <c r="AE18" s="79">
        <v>12572</v>
      </c>
      <c r="AF18" s="79">
        <v>32408</v>
      </c>
      <c r="AG18" s="79"/>
      <c r="AH18" s="79">
        <v>1984</v>
      </c>
      <c r="AI18" s="79">
        <v>16104</v>
      </c>
      <c r="AJ18" s="79">
        <v>931</v>
      </c>
      <c r="AK18" s="79">
        <v>12953</v>
      </c>
    </row>
    <row r="19" spans="1:37" ht="47.25" x14ac:dyDescent="0.25">
      <c r="A19" s="38" t="s">
        <v>61</v>
      </c>
      <c r="B19" s="49">
        <v>5655</v>
      </c>
      <c r="C19" s="50"/>
      <c r="D19" s="49">
        <v>332</v>
      </c>
      <c r="E19" s="49">
        <v>1420</v>
      </c>
      <c r="F19" s="49">
        <v>268</v>
      </c>
      <c r="G19" s="49">
        <v>3029</v>
      </c>
      <c r="H19" s="49">
        <v>8183</v>
      </c>
      <c r="I19" s="50"/>
      <c r="J19" s="49">
        <v>564</v>
      </c>
      <c r="K19" s="49">
        <v>2254</v>
      </c>
      <c r="L19" s="49">
        <v>2353</v>
      </c>
      <c r="M19" s="49">
        <v>2774</v>
      </c>
      <c r="N19" s="49">
        <v>8359</v>
      </c>
      <c r="O19" s="50"/>
      <c r="P19" s="49">
        <v>560</v>
      </c>
      <c r="Q19" s="49">
        <v>2114</v>
      </c>
      <c r="R19" s="49">
        <v>2887</v>
      </c>
      <c r="S19" s="49">
        <v>2579</v>
      </c>
      <c r="T19" s="54">
        <v>7365</v>
      </c>
      <c r="U19" s="54"/>
      <c r="V19" s="54">
        <v>513</v>
      </c>
      <c r="W19" s="54">
        <v>2787</v>
      </c>
      <c r="X19" s="54">
        <v>2101</v>
      </c>
      <c r="Y19" s="54">
        <v>1776</v>
      </c>
      <c r="Z19" s="79">
        <v>11480</v>
      </c>
      <c r="AA19" s="79"/>
      <c r="AB19" s="79">
        <v>1034</v>
      </c>
      <c r="AC19" s="79">
        <v>3595</v>
      </c>
      <c r="AD19" s="79">
        <v>4877</v>
      </c>
      <c r="AE19" s="79">
        <v>1727</v>
      </c>
      <c r="AF19" s="79">
        <v>10898</v>
      </c>
      <c r="AG19" s="79"/>
      <c r="AH19" s="79">
        <v>1014</v>
      </c>
      <c r="AI19" s="79">
        <v>4067</v>
      </c>
      <c r="AJ19" s="79">
        <v>4099</v>
      </c>
      <c r="AK19" s="79">
        <v>1511</v>
      </c>
    </row>
    <row r="20" spans="1:37" ht="48" customHeight="1" x14ac:dyDescent="0.25">
      <c r="A20" s="38" t="s">
        <v>62</v>
      </c>
      <c r="B20" s="49">
        <v>31154</v>
      </c>
      <c r="C20" s="50"/>
      <c r="D20" s="49">
        <v>20311</v>
      </c>
      <c r="E20" s="49">
        <v>3331</v>
      </c>
      <c r="F20" s="49">
        <v>999</v>
      </c>
      <c r="G20" s="49">
        <v>6133</v>
      </c>
      <c r="H20" s="49">
        <v>33562</v>
      </c>
      <c r="I20" s="50"/>
      <c r="J20" s="49">
        <v>21773</v>
      </c>
      <c r="K20" s="49">
        <v>3558</v>
      </c>
      <c r="L20" s="49">
        <v>1063</v>
      </c>
      <c r="M20" s="49">
        <v>7003</v>
      </c>
      <c r="N20" s="49">
        <v>34589</v>
      </c>
      <c r="O20" s="50"/>
      <c r="P20" s="49">
        <v>23252</v>
      </c>
      <c r="Q20" s="49">
        <v>3223</v>
      </c>
      <c r="R20" s="49">
        <v>1258</v>
      </c>
      <c r="S20" s="49">
        <v>6699</v>
      </c>
      <c r="T20" s="54">
        <v>36456</v>
      </c>
      <c r="U20" s="54"/>
      <c r="V20" s="54">
        <v>23045</v>
      </c>
      <c r="W20" s="54">
        <v>3482</v>
      </c>
      <c r="X20" s="54">
        <v>1409</v>
      </c>
      <c r="Y20" s="54">
        <v>8406</v>
      </c>
      <c r="Z20" s="79">
        <v>40801</v>
      </c>
      <c r="AA20" s="79"/>
      <c r="AB20" s="79">
        <v>23381</v>
      </c>
      <c r="AC20" s="79">
        <v>3591</v>
      </c>
      <c r="AD20" s="79">
        <v>1424</v>
      </c>
      <c r="AE20" s="79">
        <v>12242</v>
      </c>
      <c r="AF20" s="79">
        <v>44436</v>
      </c>
      <c r="AG20" s="79"/>
      <c r="AH20" s="79">
        <v>28561</v>
      </c>
      <c r="AI20" s="79">
        <v>3252</v>
      </c>
      <c r="AJ20" s="79">
        <v>1512</v>
      </c>
      <c r="AK20" s="79">
        <v>10905</v>
      </c>
    </row>
    <row r="21" spans="1:37" x14ac:dyDescent="0.25">
      <c r="A21" s="38" t="s">
        <v>63</v>
      </c>
      <c r="B21" s="49">
        <v>28672</v>
      </c>
      <c r="C21" s="50"/>
      <c r="D21" s="49">
        <v>2302</v>
      </c>
      <c r="E21" s="49">
        <v>3336</v>
      </c>
      <c r="F21" s="49">
        <v>301</v>
      </c>
      <c r="G21" s="49">
        <v>21357</v>
      </c>
      <c r="H21" s="49">
        <v>32818</v>
      </c>
      <c r="I21" s="50"/>
      <c r="J21" s="49">
        <v>1879</v>
      </c>
      <c r="K21" s="49">
        <v>4926</v>
      </c>
      <c r="L21" s="49">
        <v>597</v>
      </c>
      <c r="M21" s="49">
        <v>24923</v>
      </c>
      <c r="N21" s="49">
        <v>34700</v>
      </c>
      <c r="O21" s="50"/>
      <c r="P21" s="49">
        <v>1273</v>
      </c>
      <c r="Q21" s="49">
        <v>5278</v>
      </c>
      <c r="R21" s="49">
        <v>597</v>
      </c>
      <c r="S21" s="49">
        <v>27019</v>
      </c>
      <c r="T21" s="54">
        <v>38090</v>
      </c>
      <c r="U21" s="54"/>
      <c r="V21" s="54">
        <v>1512</v>
      </c>
      <c r="W21" s="54">
        <v>5913</v>
      </c>
      <c r="X21" s="54">
        <v>668</v>
      </c>
      <c r="Y21" s="54">
        <v>29383</v>
      </c>
      <c r="Z21" s="79">
        <v>41709</v>
      </c>
      <c r="AA21" s="79"/>
      <c r="AB21" s="79">
        <v>1601</v>
      </c>
      <c r="AC21" s="79">
        <v>6491</v>
      </c>
      <c r="AD21" s="79">
        <v>692</v>
      </c>
      <c r="AE21" s="79">
        <v>32298</v>
      </c>
      <c r="AF21" s="79">
        <v>47606</v>
      </c>
      <c r="AG21" s="79"/>
      <c r="AH21" s="79">
        <v>1832</v>
      </c>
      <c r="AI21" s="79">
        <v>7054</v>
      </c>
      <c r="AJ21" s="79">
        <v>609</v>
      </c>
      <c r="AK21" s="79">
        <v>37441</v>
      </c>
    </row>
    <row r="22" spans="1:37" ht="47.25" x14ac:dyDescent="0.25">
      <c r="A22" s="38" t="s">
        <v>64</v>
      </c>
      <c r="B22" s="49">
        <v>23452</v>
      </c>
      <c r="C22" s="49">
        <v>514</v>
      </c>
      <c r="D22" s="49">
        <v>749</v>
      </c>
      <c r="E22" s="49">
        <v>10056</v>
      </c>
      <c r="F22" s="49">
        <v>901</v>
      </c>
      <c r="G22" s="49">
        <v>10755</v>
      </c>
      <c r="H22" s="49">
        <v>25755</v>
      </c>
      <c r="I22" s="49">
        <v>606</v>
      </c>
      <c r="J22" s="49">
        <v>807</v>
      </c>
      <c r="K22" s="49">
        <v>11446</v>
      </c>
      <c r="L22" s="49">
        <v>1036</v>
      </c>
      <c r="M22" s="49">
        <v>11746</v>
      </c>
      <c r="N22" s="49">
        <v>26578</v>
      </c>
      <c r="O22" s="49">
        <v>555</v>
      </c>
      <c r="P22" s="49">
        <v>742</v>
      </c>
      <c r="Q22" s="49">
        <v>12599</v>
      </c>
      <c r="R22" s="49">
        <v>1293</v>
      </c>
      <c r="S22" s="49">
        <v>11293</v>
      </c>
      <c r="T22" s="54">
        <v>29634</v>
      </c>
      <c r="U22" s="54">
        <v>577</v>
      </c>
      <c r="V22" s="54">
        <v>773</v>
      </c>
      <c r="W22" s="54">
        <v>14846</v>
      </c>
      <c r="X22" s="54">
        <v>1553</v>
      </c>
      <c r="Y22" s="54">
        <v>11819</v>
      </c>
      <c r="Z22" s="79">
        <v>31850</v>
      </c>
      <c r="AA22" s="79">
        <v>606</v>
      </c>
      <c r="AB22" s="79">
        <v>840</v>
      </c>
      <c r="AC22" s="79">
        <v>17011</v>
      </c>
      <c r="AD22" s="79">
        <v>1786</v>
      </c>
      <c r="AE22" s="79">
        <v>11488</v>
      </c>
      <c r="AF22" s="79">
        <v>34013</v>
      </c>
      <c r="AG22" s="79">
        <v>645</v>
      </c>
      <c r="AH22" s="79">
        <v>849</v>
      </c>
      <c r="AI22" s="79">
        <v>17898</v>
      </c>
      <c r="AJ22" s="79">
        <v>1905</v>
      </c>
      <c r="AK22" s="79">
        <v>12588</v>
      </c>
    </row>
    <row r="23" spans="1:37" ht="47.25" x14ac:dyDescent="0.25">
      <c r="A23" s="38" t="s">
        <v>65</v>
      </c>
      <c r="B23" s="49">
        <v>8417</v>
      </c>
      <c r="C23" s="50"/>
      <c r="D23" s="49">
        <v>1428</v>
      </c>
      <c r="E23" s="49">
        <v>837</v>
      </c>
      <c r="F23" s="49">
        <v>130</v>
      </c>
      <c r="G23" s="49">
        <v>5225</v>
      </c>
      <c r="H23" s="49">
        <v>9695</v>
      </c>
      <c r="I23" s="50"/>
      <c r="J23" s="49">
        <v>2101</v>
      </c>
      <c r="K23" s="49">
        <v>1864</v>
      </c>
      <c r="L23" s="49">
        <v>181</v>
      </c>
      <c r="M23" s="49">
        <v>5240</v>
      </c>
      <c r="N23" s="49">
        <v>10833</v>
      </c>
      <c r="O23" s="50"/>
      <c r="P23" s="49">
        <v>2664</v>
      </c>
      <c r="Q23" s="49">
        <v>2071</v>
      </c>
      <c r="R23" s="49">
        <v>228</v>
      </c>
      <c r="S23" s="49">
        <v>5556</v>
      </c>
      <c r="T23" s="54">
        <v>11844</v>
      </c>
      <c r="U23" s="54"/>
      <c r="V23" s="54">
        <v>2812</v>
      </c>
      <c r="W23" s="54">
        <v>2630</v>
      </c>
      <c r="X23" s="54">
        <v>318</v>
      </c>
      <c r="Y23" s="54">
        <v>5757</v>
      </c>
      <c r="Z23" s="79">
        <v>19607</v>
      </c>
      <c r="AA23" s="79"/>
      <c r="AB23" s="79">
        <v>2847</v>
      </c>
      <c r="AC23" s="79">
        <v>3342</v>
      </c>
      <c r="AD23" s="79">
        <v>350</v>
      </c>
      <c r="AE23" s="79">
        <v>12724</v>
      </c>
      <c r="AF23" s="79">
        <v>20253</v>
      </c>
      <c r="AG23" s="79"/>
      <c r="AH23" s="79">
        <v>3014</v>
      </c>
      <c r="AI23" s="79">
        <v>3141</v>
      </c>
      <c r="AJ23" s="79">
        <v>285</v>
      </c>
      <c r="AK23" s="79">
        <v>13457</v>
      </c>
    </row>
    <row r="24" spans="1:37" ht="32.25" customHeight="1" x14ac:dyDescent="0.25">
      <c r="A24" s="38" t="s">
        <v>66</v>
      </c>
      <c r="B24" s="49">
        <v>707</v>
      </c>
      <c r="C24" s="50"/>
      <c r="D24" s="49">
        <v>71</v>
      </c>
      <c r="E24" s="49">
        <v>241</v>
      </c>
      <c r="F24" s="49">
        <v>97</v>
      </c>
      <c r="G24" s="49">
        <v>256</v>
      </c>
      <c r="H24" s="49">
        <v>725</v>
      </c>
      <c r="I24" s="50"/>
      <c r="J24" s="49">
        <v>30</v>
      </c>
      <c r="K24" s="49">
        <v>280</v>
      </c>
      <c r="L24" s="49">
        <v>103</v>
      </c>
      <c r="M24" s="49">
        <v>269</v>
      </c>
      <c r="N24" s="49">
        <v>681</v>
      </c>
      <c r="O24" s="50"/>
      <c r="P24" s="49">
        <v>26</v>
      </c>
      <c r="Q24" s="49">
        <v>270</v>
      </c>
      <c r="R24" s="49">
        <v>103</v>
      </c>
      <c r="S24" s="49">
        <v>247</v>
      </c>
      <c r="T24" s="54">
        <v>537</v>
      </c>
      <c r="U24" s="54"/>
      <c r="V24" s="54">
        <v>18</v>
      </c>
      <c r="W24" s="54">
        <v>241</v>
      </c>
      <c r="X24" s="54">
        <v>72</v>
      </c>
      <c r="Y24" s="54">
        <v>194</v>
      </c>
      <c r="Z24" s="79">
        <v>609</v>
      </c>
      <c r="AA24" s="79"/>
      <c r="AB24" s="79">
        <v>46</v>
      </c>
      <c r="AC24" s="79">
        <v>293</v>
      </c>
      <c r="AD24" s="79">
        <v>81</v>
      </c>
      <c r="AE24" s="79">
        <v>172</v>
      </c>
      <c r="AF24" s="79">
        <v>652</v>
      </c>
      <c r="AG24" s="79"/>
      <c r="AH24" s="79">
        <v>57</v>
      </c>
      <c r="AI24" s="79">
        <v>296</v>
      </c>
      <c r="AJ24" s="79">
        <v>112</v>
      </c>
      <c r="AK24" s="79">
        <v>174</v>
      </c>
    </row>
    <row r="25" spans="1:37" x14ac:dyDescent="0.25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</row>
    <row r="26" spans="1:37" x14ac:dyDescent="0.25"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</row>
    <row r="27" spans="1:37" s="12" customFormat="1" ht="18.75" x14ac:dyDescent="0.25">
      <c r="A27" s="12" t="s">
        <v>7</v>
      </c>
      <c r="J27" s="16"/>
      <c r="K27" s="13"/>
      <c r="AA27" s="15"/>
      <c r="AB27" s="15"/>
      <c r="AC27" s="15"/>
      <c r="AD27" s="15"/>
      <c r="AE27" s="15"/>
      <c r="AG27" s="15"/>
      <c r="AH27" s="15"/>
      <c r="AI27" s="15"/>
      <c r="AJ27" s="15"/>
      <c r="AK27" s="15"/>
    </row>
    <row r="28" spans="1:37" s="12" customFormat="1" ht="36.75" customHeight="1" x14ac:dyDescent="0.25">
      <c r="A28" s="126" t="s">
        <v>8</v>
      </c>
      <c r="B28" s="126"/>
      <c r="C28" s="126"/>
      <c r="D28" s="126"/>
      <c r="E28" s="126"/>
      <c r="F28" s="126"/>
      <c r="G28" s="126"/>
      <c r="H28" s="126"/>
      <c r="I28" s="126"/>
      <c r="J28" s="16"/>
      <c r="K28" s="13"/>
      <c r="AA28" s="15"/>
      <c r="AB28" s="15"/>
      <c r="AC28" s="15"/>
      <c r="AD28" s="15"/>
      <c r="AE28" s="15"/>
      <c r="AG28" s="15"/>
      <c r="AH28" s="15"/>
      <c r="AI28" s="15"/>
      <c r="AJ28" s="15"/>
      <c r="AK28" s="15"/>
    </row>
    <row r="30" spans="1:37" x14ac:dyDescent="0.25">
      <c r="C30" s="27"/>
    </row>
  </sheetData>
  <mergeCells count="9">
    <mergeCell ref="AF3:AK3"/>
    <mergeCell ref="Z3:AE3"/>
    <mergeCell ref="T3:Y3"/>
    <mergeCell ref="N3:S3"/>
    <mergeCell ref="A28:I28"/>
    <mergeCell ref="A2:J2"/>
    <mergeCell ref="A3:A4"/>
    <mergeCell ref="B3:G3"/>
    <mergeCell ref="H3:M3"/>
  </mergeCells>
  <hyperlinks>
    <hyperlink ref="A1" location="Содержание!B5" display="      К содержанию" xr:uid="{00000000-0004-0000-0200-000000000000}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A24"/>
  <sheetViews>
    <sheetView zoomScale="80" zoomScaleNormal="80" workbookViewId="0">
      <pane xSplit="1" ySplit="1" topLeftCell="BD2" activePane="bottomRight" state="frozen"/>
      <selection pane="topRight" activeCell="B1" sqref="B1"/>
      <selection pane="bottomLeft" activeCell="A2" sqref="A2"/>
      <selection pane="bottomRight" sqref="A1:C1"/>
    </sheetView>
  </sheetViews>
  <sheetFormatPr defaultRowHeight="15" x14ac:dyDescent="0.25"/>
  <cols>
    <col min="1" max="1" width="35.7109375" customWidth="1"/>
    <col min="2" max="2" width="12.7109375" bestFit="1" customWidth="1"/>
    <col min="3" max="6" width="11.42578125" bestFit="1" customWidth="1"/>
    <col min="7" max="7" width="9.5703125" bestFit="1" customWidth="1"/>
    <col min="8" max="8" width="12.7109375" bestFit="1" customWidth="1"/>
    <col min="9" max="9" width="11.42578125" bestFit="1" customWidth="1"/>
    <col min="10" max="10" width="9.5703125" bestFit="1" customWidth="1"/>
    <col min="11" max="11" width="12.7109375" bestFit="1" customWidth="1"/>
    <col min="12" max="13" width="11.42578125" bestFit="1" customWidth="1"/>
    <col min="14" max="14" width="12.7109375" bestFit="1" customWidth="1"/>
    <col min="15" max="15" width="11.42578125" bestFit="1" customWidth="1"/>
    <col min="16" max="16" width="9.5703125" bestFit="1" customWidth="1"/>
    <col min="17" max="17" width="12.7109375" bestFit="1" customWidth="1"/>
    <col min="18" max="19" width="11.42578125" bestFit="1" customWidth="1"/>
    <col min="20" max="20" width="12.7109375" bestFit="1" customWidth="1"/>
    <col min="21" max="21" width="11.42578125" bestFit="1" customWidth="1"/>
    <col min="22" max="22" width="9.5703125" bestFit="1" customWidth="1"/>
    <col min="23" max="23" width="12.7109375" bestFit="1" customWidth="1"/>
    <col min="24" max="25" width="11.42578125" bestFit="1" customWidth="1"/>
    <col min="26" max="26" width="12.7109375" bestFit="1" customWidth="1"/>
    <col min="27" max="27" width="11.42578125" bestFit="1" customWidth="1"/>
    <col min="28" max="28" width="9.5703125" bestFit="1" customWidth="1"/>
    <col min="29" max="29" width="12.7109375" bestFit="1" customWidth="1"/>
    <col min="30" max="31" width="11.42578125" bestFit="1" customWidth="1"/>
    <col min="32" max="32" width="12.7109375" bestFit="1" customWidth="1"/>
    <col min="33" max="33" width="11.42578125" bestFit="1" customWidth="1"/>
    <col min="34" max="34" width="9.5703125" bestFit="1" customWidth="1"/>
    <col min="35" max="36" width="12.7109375" bestFit="1" customWidth="1"/>
    <col min="37" max="37" width="11.42578125" bestFit="1" customWidth="1"/>
    <col min="38" max="38" width="12.7109375" bestFit="1" customWidth="1"/>
    <col min="39" max="39" width="11.42578125" bestFit="1" customWidth="1"/>
    <col min="40" max="40" width="9.5703125" bestFit="1" customWidth="1"/>
    <col min="41" max="42" width="12.7109375" bestFit="1" customWidth="1"/>
    <col min="43" max="43" width="11.42578125" bestFit="1" customWidth="1"/>
    <col min="44" max="44" width="12.7109375" bestFit="1" customWidth="1"/>
    <col min="45" max="45" width="11.42578125" bestFit="1" customWidth="1"/>
    <col min="46" max="46" width="9.5703125" bestFit="1" customWidth="1"/>
    <col min="47" max="48" width="12.7109375" bestFit="1" customWidth="1"/>
    <col min="49" max="49" width="11.42578125" bestFit="1" customWidth="1"/>
    <col min="50" max="50" width="12.7109375" bestFit="1" customWidth="1"/>
    <col min="51" max="51" width="11.42578125" bestFit="1" customWidth="1"/>
    <col min="52" max="52" width="9.5703125" bestFit="1" customWidth="1"/>
    <col min="53" max="54" width="12.7109375" bestFit="1" customWidth="1"/>
    <col min="55" max="55" width="11.42578125" bestFit="1" customWidth="1"/>
    <col min="56" max="57" width="12.7109375" bestFit="1" customWidth="1"/>
    <col min="58" max="58" width="9.5703125" bestFit="1" customWidth="1"/>
    <col min="59" max="60" width="12.7109375" bestFit="1" customWidth="1"/>
    <col min="61" max="61" width="11.42578125" bestFit="1" customWidth="1"/>
    <col min="62" max="63" width="12.7109375" bestFit="1" customWidth="1"/>
    <col min="64" max="64" width="9.5703125" bestFit="1" customWidth="1"/>
    <col min="65" max="66" width="12.7109375" bestFit="1" customWidth="1"/>
    <col min="67" max="67" width="11.42578125" bestFit="1" customWidth="1"/>
    <col min="68" max="69" width="12.7109375" bestFit="1" customWidth="1"/>
    <col min="70" max="70" width="9.5703125" bestFit="1" customWidth="1"/>
    <col min="71" max="72" width="12.7109375" bestFit="1" customWidth="1"/>
    <col min="73" max="73" width="11.42578125" bestFit="1" customWidth="1"/>
    <col min="74" max="74" width="14.140625" bestFit="1" customWidth="1"/>
    <col min="75" max="75" width="12.7109375" bestFit="1" customWidth="1"/>
    <col min="76" max="76" width="9.5703125" bestFit="1" customWidth="1"/>
    <col min="77" max="78" width="12.7109375" bestFit="1" customWidth="1"/>
    <col min="79" max="79" width="11.42578125" bestFit="1" customWidth="1"/>
  </cols>
  <sheetData>
    <row r="1" spans="1:79" ht="33" customHeight="1" x14ac:dyDescent="0.25">
      <c r="A1" s="131" t="s">
        <v>3</v>
      </c>
      <c r="B1" s="131"/>
      <c r="C1" s="131"/>
    </row>
    <row r="2" spans="1:79" ht="15.75" x14ac:dyDescent="0.25">
      <c r="A2" s="1" t="s">
        <v>44</v>
      </c>
    </row>
    <row r="3" spans="1:79" ht="15.75" x14ac:dyDescent="0.25">
      <c r="A3" s="132"/>
      <c r="B3" s="130">
        <v>2004</v>
      </c>
      <c r="C3" s="130"/>
      <c r="D3" s="130"/>
      <c r="E3" s="130"/>
      <c r="F3" s="130"/>
      <c r="G3" s="130"/>
      <c r="H3" s="130">
        <v>2005</v>
      </c>
      <c r="I3" s="130"/>
      <c r="J3" s="130"/>
      <c r="K3" s="130"/>
      <c r="L3" s="130"/>
      <c r="M3" s="130"/>
      <c r="N3" s="130">
        <v>2006</v>
      </c>
      <c r="O3" s="130"/>
      <c r="P3" s="130"/>
      <c r="Q3" s="130"/>
      <c r="R3" s="130"/>
      <c r="S3" s="130"/>
      <c r="T3" s="130">
        <v>2007</v>
      </c>
      <c r="U3" s="130"/>
      <c r="V3" s="130"/>
      <c r="W3" s="130"/>
      <c r="X3" s="130"/>
      <c r="Y3" s="130"/>
      <c r="Z3" s="130">
        <v>2008</v>
      </c>
      <c r="AA3" s="130"/>
      <c r="AB3" s="130"/>
      <c r="AC3" s="130"/>
      <c r="AD3" s="130"/>
      <c r="AE3" s="130"/>
      <c r="AF3" s="130">
        <v>2009</v>
      </c>
      <c r="AG3" s="130"/>
      <c r="AH3" s="130"/>
      <c r="AI3" s="130"/>
      <c r="AJ3" s="130"/>
      <c r="AK3" s="130"/>
      <c r="AL3" s="130">
        <v>2010</v>
      </c>
      <c r="AM3" s="130"/>
      <c r="AN3" s="130"/>
      <c r="AO3" s="130"/>
      <c r="AP3" s="130"/>
      <c r="AQ3" s="130"/>
      <c r="AR3" s="130">
        <v>2011</v>
      </c>
      <c r="AS3" s="130"/>
      <c r="AT3" s="130"/>
      <c r="AU3" s="130"/>
      <c r="AV3" s="130"/>
      <c r="AW3" s="130"/>
      <c r="AX3" s="130">
        <v>2012</v>
      </c>
      <c r="AY3" s="130"/>
      <c r="AZ3" s="130"/>
      <c r="BA3" s="130"/>
      <c r="BB3" s="130"/>
      <c r="BC3" s="130"/>
      <c r="BD3" s="130">
        <v>2013</v>
      </c>
      <c r="BE3" s="130"/>
      <c r="BF3" s="130"/>
      <c r="BG3" s="130"/>
      <c r="BH3" s="130"/>
      <c r="BI3" s="130"/>
      <c r="BJ3" s="130">
        <v>2014</v>
      </c>
      <c r="BK3" s="130"/>
      <c r="BL3" s="130"/>
      <c r="BM3" s="130"/>
      <c r="BN3" s="130"/>
      <c r="BO3" s="130"/>
      <c r="BP3" s="130">
        <v>2015</v>
      </c>
      <c r="BQ3" s="130"/>
      <c r="BR3" s="130"/>
      <c r="BS3" s="130"/>
      <c r="BT3" s="130"/>
      <c r="BU3" s="130"/>
      <c r="BV3" s="130">
        <v>2016</v>
      </c>
      <c r="BW3" s="130"/>
      <c r="BX3" s="130"/>
      <c r="BY3" s="130"/>
      <c r="BZ3" s="130"/>
      <c r="CA3" s="130"/>
    </row>
    <row r="4" spans="1:79" ht="63" x14ac:dyDescent="0.25">
      <c r="A4" s="132"/>
      <c r="B4" s="22" t="s">
        <v>15</v>
      </c>
      <c r="C4" s="22" t="s">
        <v>22</v>
      </c>
      <c r="D4" s="22" t="s">
        <v>86</v>
      </c>
      <c r="E4" s="22" t="s">
        <v>17</v>
      </c>
      <c r="F4" s="22" t="s">
        <v>18</v>
      </c>
      <c r="G4" s="22" t="s">
        <v>19</v>
      </c>
      <c r="H4" s="22" t="s">
        <v>15</v>
      </c>
      <c r="I4" s="22" t="s">
        <v>22</v>
      </c>
      <c r="J4" s="67" t="s">
        <v>86</v>
      </c>
      <c r="K4" s="22" t="s">
        <v>17</v>
      </c>
      <c r="L4" s="22" t="s">
        <v>18</v>
      </c>
      <c r="M4" s="22" t="s">
        <v>19</v>
      </c>
      <c r="N4" s="22" t="s">
        <v>15</v>
      </c>
      <c r="O4" s="22" t="s">
        <v>22</v>
      </c>
      <c r="P4" s="67" t="s">
        <v>86</v>
      </c>
      <c r="Q4" s="22" t="s">
        <v>17</v>
      </c>
      <c r="R4" s="22" t="s">
        <v>18</v>
      </c>
      <c r="S4" s="22" t="s">
        <v>19</v>
      </c>
      <c r="T4" s="22" t="s">
        <v>15</v>
      </c>
      <c r="U4" s="22" t="s">
        <v>22</v>
      </c>
      <c r="V4" s="67" t="s">
        <v>86</v>
      </c>
      <c r="W4" s="22" t="s">
        <v>17</v>
      </c>
      <c r="X4" s="22" t="s">
        <v>18</v>
      </c>
      <c r="Y4" s="22" t="s">
        <v>19</v>
      </c>
      <c r="Z4" s="22" t="s">
        <v>15</v>
      </c>
      <c r="AA4" s="22" t="s">
        <v>22</v>
      </c>
      <c r="AB4" s="67" t="s">
        <v>86</v>
      </c>
      <c r="AC4" s="22" t="s">
        <v>17</v>
      </c>
      <c r="AD4" s="22" t="s">
        <v>18</v>
      </c>
      <c r="AE4" s="22" t="s">
        <v>19</v>
      </c>
      <c r="AF4" s="22" t="s">
        <v>15</v>
      </c>
      <c r="AG4" s="22" t="s">
        <v>22</v>
      </c>
      <c r="AH4" s="67" t="s">
        <v>86</v>
      </c>
      <c r="AI4" s="22" t="s">
        <v>17</v>
      </c>
      <c r="AJ4" s="22" t="s">
        <v>18</v>
      </c>
      <c r="AK4" s="22" t="s">
        <v>19</v>
      </c>
      <c r="AL4" s="22" t="s">
        <v>15</v>
      </c>
      <c r="AM4" s="22" t="s">
        <v>22</v>
      </c>
      <c r="AN4" s="67" t="s">
        <v>86</v>
      </c>
      <c r="AO4" s="22" t="s">
        <v>17</v>
      </c>
      <c r="AP4" s="22" t="s">
        <v>18</v>
      </c>
      <c r="AQ4" s="22" t="s">
        <v>19</v>
      </c>
      <c r="AR4" s="22" t="s">
        <v>15</v>
      </c>
      <c r="AS4" s="22" t="s">
        <v>22</v>
      </c>
      <c r="AT4" s="67" t="s">
        <v>86</v>
      </c>
      <c r="AU4" s="22" t="s">
        <v>17</v>
      </c>
      <c r="AV4" s="22" t="s">
        <v>18</v>
      </c>
      <c r="AW4" s="22" t="s">
        <v>19</v>
      </c>
      <c r="AX4" s="22" t="s">
        <v>15</v>
      </c>
      <c r="AY4" s="22" t="s">
        <v>22</v>
      </c>
      <c r="AZ4" s="67" t="s">
        <v>86</v>
      </c>
      <c r="BA4" s="22" t="s">
        <v>17</v>
      </c>
      <c r="BB4" s="22" t="s">
        <v>18</v>
      </c>
      <c r="BC4" s="22" t="s">
        <v>19</v>
      </c>
      <c r="BD4" s="22" t="s">
        <v>15</v>
      </c>
      <c r="BE4" s="22" t="s">
        <v>22</v>
      </c>
      <c r="BF4" s="67" t="s">
        <v>86</v>
      </c>
      <c r="BG4" s="22" t="s">
        <v>17</v>
      </c>
      <c r="BH4" s="22" t="s">
        <v>18</v>
      </c>
      <c r="BI4" s="22" t="s">
        <v>19</v>
      </c>
      <c r="BJ4" s="22" t="s">
        <v>15</v>
      </c>
      <c r="BK4" s="22" t="s">
        <v>22</v>
      </c>
      <c r="BL4" s="67" t="s">
        <v>86</v>
      </c>
      <c r="BM4" s="22" t="s">
        <v>17</v>
      </c>
      <c r="BN4" s="22" t="s">
        <v>18</v>
      </c>
      <c r="BO4" s="22" t="s">
        <v>19</v>
      </c>
      <c r="BP4" s="22" t="s">
        <v>15</v>
      </c>
      <c r="BQ4" s="22" t="s">
        <v>22</v>
      </c>
      <c r="BR4" s="67" t="s">
        <v>86</v>
      </c>
      <c r="BS4" s="22" t="s">
        <v>17</v>
      </c>
      <c r="BT4" s="22" t="s">
        <v>18</v>
      </c>
      <c r="BU4" s="22" t="s">
        <v>19</v>
      </c>
      <c r="BV4" s="22" t="s">
        <v>15</v>
      </c>
      <c r="BW4" s="22" t="s">
        <v>22</v>
      </c>
      <c r="BX4" s="67" t="s">
        <v>86</v>
      </c>
      <c r="BY4" s="22" t="s">
        <v>17</v>
      </c>
      <c r="BZ4" s="22" t="s">
        <v>18</v>
      </c>
      <c r="CA4" s="22" t="s">
        <v>19</v>
      </c>
    </row>
    <row r="5" spans="1:79" s="35" customFormat="1" ht="15.75" x14ac:dyDescent="0.25">
      <c r="A5" s="51" t="s">
        <v>1</v>
      </c>
      <c r="B5" s="52">
        <v>66551</v>
      </c>
      <c r="C5" s="52">
        <v>22982</v>
      </c>
      <c r="D5" s="52">
        <v>8284</v>
      </c>
      <c r="E5" s="52">
        <v>18245</v>
      </c>
      <c r="F5" s="52">
        <v>21003</v>
      </c>
      <c r="G5" s="52">
        <v>2248</v>
      </c>
      <c r="H5" s="52">
        <v>76445</v>
      </c>
      <c r="I5" s="52">
        <v>22207</v>
      </c>
      <c r="J5" s="52">
        <v>6245</v>
      </c>
      <c r="K5" s="52">
        <v>23610</v>
      </c>
      <c r="L5" s="52">
        <v>25790</v>
      </c>
      <c r="M5" s="52">
        <v>2604</v>
      </c>
      <c r="N5" s="52">
        <v>84269</v>
      </c>
      <c r="O5" s="52">
        <v>22038.887999999999</v>
      </c>
      <c r="P5" s="52">
        <v>4355.4889999999996</v>
      </c>
      <c r="Q5" s="52">
        <v>27265.721000000001</v>
      </c>
      <c r="R5" s="52">
        <v>29530.624</v>
      </c>
      <c r="S5" s="52">
        <v>3015.893</v>
      </c>
      <c r="T5" s="52">
        <v>100877</v>
      </c>
      <c r="U5" s="52">
        <v>25618.725999999999</v>
      </c>
      <c r="V5" s="52">
        <v>4114.3069999999998</v>
      </c>
      <c r="W5" s="52">
        <v>29604.531999999999</v>
      </c>
      <c r="X5" s="52">
        <v>38845.527999999998</v>
      </c>
      <c r="Y5" s="52">
        <v>3961.261</v>
      </c>
      <c r="Z5" s="52">
        <v>126587</v>
      </c>
      <c r="AA5" s="52">
        <v>28553.13</v>
      </c>
      <c r="AB5" s="52">
        <v>1067.6880000000001</v>
      </c>
      <c r="AC5" s="52">
        <v>40402.483999999997</v>
      </c>
      <c r="AD5" s="52">
        <v>49734.77</v>
      </c>
      <c r="AE5" s="52">
        <v>4805.7790000000005</v>
      </c>
      <c r="AF5" s="52">
        <v>162464</v>
      </c>
      <c r="AG5" s="52">
        <v>40896.088000000003</v>
      </c>
      <c r="AH5" s="52">
        <v>1271.2639999999999</v>
      </c>
      <c r="AI5" s="52">
        <v>45027.686000000002</v>
      </c>
      <c r="AJ5" s="52">
        <v>67212.058000000005</v>
      </c>
      <c r="AK5" s="52">
        <v>5250.7259999999997</v>
      </c>
      <c r="AL5" s="52">
        <v>216531</v>
      </c>
      <c r="AM5" s="52">
        <v>67194.59</v>
      </c>
      <c r="AN5" s="52">
        <v>1259.251</v>
      </c>
      <c r="AO5" s="52">
        <v>49926.510999999999</v>
      </c>
      <c r="AP5" s="52">
        <v>87605.260999999999</v>
      </c>
      <c r="AQ5" s="52">
        <v>6042.3890000000001</v>
      </c>
      <c r="AR5" s="52">
        <v>259144</v>
      </c>
      <c r="AS5" s="52">
        <v>77140.070000000007</v>
      </c>
      <c r="AT5" s="52">
        <v>1518.5319999999999</v>
      </c>
      <c r="AU5" s="52">
        <v>61466.692000000003</v>
      </c>
      <c r="AV5" s="52">
        <v>107818.499</v>
      </c>
      <c r="AW5" s="52">
        <v>6491.8789999999999</v>
      </c>
      <c r="AX5" s="52">
        <v>292198</v>
      </c>
      <c r="AY5" s="52">
        <v>83509.33</v>
      </c>
      <c r="AZ5" s="52">
        <v>1155.662</v>
      </c>
      <c r="BA5" s="52">
        <v>65421.451000000001</v>
      </c>
      <c r="BB5" s="52">
        <v>129832.577</v>
      </c>
      <c r="BC5" s="52">
        <v>7135.52</v>
      </c>
      <c r="BD5" s="52">
        <v>369933</v>
      </c>
      <c r="BE5" s="52">
        <v>107459.473</v>
      </c>
      <c r="BF5" s="52">
        <v>1516.623</v>
      </c>
      <c r="BG5" s="52">
        <v>83424.251999999993</v>
      </c>
      <c r="BH5" s="52">
        <v>158509.44399999999</v>
      </c>
      <c r="BI5" s="52">
        <v>12853.98</v>
      </c>
      <c r="BJ5" s="52">
        <v>425327</v>
      </c>
      <c r="BK5" s="52">
        <v>124883.762</v>
      </c>
      <c r="BL5" s="52">
        <v>1626.5619999999999</v>
      </c>
      <c r="BM5" s="52">
        <v>94927.010999999999</v>
      </c>
      <c r="BN5" s="52">
        <v>186262</v>
      </c>
      <c r="BO5" s="52">
        <v>9828.0669999999991</v>
      </c>
      <c r="BP5" s="52">
        <v>506836</v>
      </c>
      <c r="BQ5" s="52">
        <v>149691.272</v>
      </c>
      <c r="BR5" s="52">
        <v>2550.2510000000002</v>
      </c>
      <c r="BS5" s="52">
        <v>114905.54399999999</v>
      </c>
      <c r="BT5" s="52">
        <v>221277.79300000001</v>
      </c>
      <c r="BU5" s="52">
        <v>9891.1640000000007</v>
      </c>
      <c r="BV5" s="52">
        <v>555317</v>
      </c>
      <c r="BW5" s="52">
        <v>159758.27299999999</v>
      </c>
      <c r="BX5" s="52">
        <v>2184.7640000000001</v>
      </c>
      <c r="BY5" s="52">
        <v>127172.182</v>
      </c>
      <c r="BZ5" s="52">
        <v>244385.81299999999</v>
      </c>
      <c r="CA5" s="52">
        <v>10707.475</v>
      </c>
    </row>
    <row r="6" spans="1:79" ht="31.5" x14ac:dyDescent="0.25">
      <c r="A6" s="37" t="s">
        <v>23</v>
      </c>
      <c r="B6" s="68">
        <v>6669</v>
      </c>
      <c r="C6" s="68">
        <v>3276</v>
      </c>
      <c r="D6" s="68">
        <v>577</v>
      </c>
      <c r="E6" s="68">
        <v>1414</v>
      </c>
      <c r="F6" s="68">
        <v>1107</v>
      </c>
      <c r="G6" s="68">
        <v>252</v>
      </c>
      <c r="H6" s="68">
        <v>6718</v>
      </c>
      <c r="I6" s="68">
        <v>2952</v>
      </c>
      <c r="J6" s="68">
        <v>455</v>
      </c>
      <c r="K6" s="68">
        <v>1332</v>
      </c>
      <c r="L6" s="68">
        <v>1449</v>
      </c>
      <c r="M6" s="68">
        <v>316</v>
      </c>
      <c r="N6" s="68">
        <v>7077.1490000000003</v>
      </c>
      <c r="O6" s="68">
        <v>2843.1</v>
      </c>
      <c r="P6" s="68">
        <v>332.75700000000001</v>
      </c>
      <c r="Q6" s="68">
        <v>1213.184</v>
      </c>
      <c r="R6" s="68">
        <v>2003.1010000000001</v>
      </c>
      <c r="S6" s="68">
        <v>367.73200000000003</v>
      </c>
      <c r="T6" s="68">
        <v>8350.9609999999993</v>
      </c>
      <c r="U6" s="68">
        <v>3187.0790000000002</v>
      </c>
      <c r="V6" s="68">
        <v>315.97800000000001</v>
      </c>
      <c r="W6" s="68">
        <v>1171.279</v>
      </c>
      <c r="X6" s="68">
        <v>2653.29</v>
      </c>
      <c r="Y6" s="68">
        <v>533.52800000000002</v>
      </c>
      <c r="Z6" s="68">
        <v>10291.038</v>
      </c>
      <c r="AA6" s="68">
        <v>3370.3209999999999</v>
      </c>
      <c r="AB6" s="68">
        <v>277.74799999999999</v>
      </c>
      <c r="AC6" s="68">
        <v>1345.16</v>
      </c>
      <c r="AD6" s="68">
        <v>4002.6950000000002</v>
      </c>
      <c r="AE6" s="68">
        <v>790.63</v>
      </c>
      <c r="AF6" s="68">
        <v>11279.968999999999</v>
      </c>
      <c r="AG6" s="68">
        <v>3922.1559999999999</v>
      </c>
      <c r="AH6" s="68">
        <v>533.60599999999999</v>
      </c>
      <c r="AI6" s="68">
        <v>1488.825</v>
      </c>
      <c r="AJ6" s="68">
        <v>4165.8990000000003</v>
      </c>
      <c r="AK6" s="68">
        <v>819.37400000000002</v>
      </c>
      <c r="AL6" s="68">
        <v>12778.319</v>
      </c>
      <c r="AM6" s="68">
        <v>4276.625</v>
      </c>
      <c r="AN6" s="68">
        <v>590.27099999999996</v>
      </c>
      <c r="AO6" s="68">
        <v>1497.184</v>
      </c>
      <c r="AP6" s="68">
        <v>5099.6930000000002</v>
      </c>
      <c r="AQ6" s="68">
        <v>872.64499999999998</v>
      </c>
      <c r="AR6" s="68">
        <v>16237.870999999999</v>
      </c>
      <c r="AS6" s="68">
        <v>5565.1880000000001</v>
      </c>
      <c r="AT6" s="68">
        <v>910.82799999999997</v>
      </c>
      <c r="AU6" s="68">
        <v>1876.7180000000001</v>
      </c>
      <c r="AV6" s="68">
        <v>6815.7889999999998</v>
      </c>
      <c r="AW6" s="68">
        <v>869.74099999999999</v>
      </c>
      <c r="AX6" s="68">
        <v>17398.100999999999</v>
      </c>
      <c r="AY6" s="68">
        <v>5876.51</v>
      </c>
      <c r="AZ6" s="68">
        <v>609.66999999999996</v>
      </c>
      <c r="BA6" s="68">
        <v>1862.8040000000001</v>
      </c>
      <c r="BB6" s="68">
        <v>7372.0739999999996</v>
      </c>
      <c r="BC6" s="68">
        <v>888.04</v>
      </c>
      <c r="BD6" s="68">
        <v>19469.536</v>
      </c>
      <c r="BE6" s="68">
        <v>6901.7169999999996</v>
      </c>
      <c r="BF6" s="68">
        <v>651.67600000000004</v>
      </c>
      <c r="BG6" s="68">
        <v>2390.23</v>
      </c>
      <c r="BH6" s="68">
        <v>7758.7070000000003</v>
      </c>
      <c r="BI6" s="68">
        <v>855.50400000000002</v>
      </c>
      <c r="BJ6" s="68">
        <v>20224.289000000001</v>
      </c>
      <c r="BK6" s="68">
        <v>7478.5339999999997</v>
      </c>
      <c r="BL6" s="68">
        <v>639.38699999999994</v>
      </c>
      <c r="BM6" s="68">
        <v>2008.53</v>
      </c>
      <c r="BN6" s="68">
        <v>8189</v>
      </c>
      <c r="BO6" s="68">
        <v>829.99400000000003</v>
      </c>
      <c r="BP6" s="68">
        <v>22248.169000000002</v>
      </c>
      <c r="BQ6" s="68">
        <v>9638.1530000000002</v>
      </c>
      <c r="BR6" s="68">
        <v>511.51600000000002</v>
      </c>
      <c r="BS6" s="68">
        <v>1966.21</v>
      </c>
      <c r="BT6" s="68">
        <v>7940.8239999999996</v>
      </c>
      <c r="BU6" s="68">
        <v>808.81500000000005</v>
      </c>
      <c r="BV6" s="68">
        <v>28419</v>
      </c>
      <c r="BW6" s="68">
        <v>15486.832</v>
      </c>
      <c r="BX6" s="68">
        <v>210</v>
      </c>
      <c r="BY6" s="68">
        <v>3018</v>
      </c>
      <c r="BZ6" s="68">
        <v>6749.4740000000002</v>
      </c>
      <c r="CA6" s="68">
        <v>684.54899999999998</v>
      </c>
    </row>
    <row r="7" spans="1:79" ht="31.5" x14ac:dyDescent="0.25">
      <c r="A7" s="37" t="s">
        <v>24</v>
      </c>
      <c r="B7" s="97" t="s">
        <v>92</v>
      </c>
      <c r="C7" s="98"/>
      <c r="D7" s="98"/>
      <c r="E7" s="97"/>
      <c r="F7" s="9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97" t="s">
        <v>92</v>
      </c>
      <c r="AM7" s="97"/>
      <c r="AN7" s="97"/>
      <c r="AO7" s="97"/>
      <c r="AP7" s="97"/>
      <c r="AQ7" s="97"/>
      <c r="AR7" s="97" t="s">
        <v>92</v>
      </c>
      <c r="AS7" s="97"/>
      <c r="AT7" s="97"/>
      <c r="AU7" s="97"/>
      <c r="AV7" s="97"/>
      <c r="AW7" s="97"/>
      <c r="AX7" s="97" t="s">
        <v>92</v>
      </c>
      <c r="AY7" s="97"/>
      <c r="AZ7" s="97"/>
      <c r="BA7" s="97"/>
      <c r="BB7" s="97"/>
      <c r="BC7" s="97"/>
      <c r="BD7" s="97" t="s">
        <v>92</v>
      </c>
      <c r="BE7" s="97"/>
      <c r="BF7" s="97"/>
      <c r="BG7" s="97"/>
      <c r="BH7" s="97"/>
      <c r="BI7" s="97"/>
      <c r="BJ7" s="97" t="s">
        <v>92</v>
      </c>
      <c r="BK7" s="97"/>
      <c r="BL7" s="97"/>
      <c r="BM7" s="97"/>
      <c r="BN7" s="97"/>
      <c r="BO7" s="97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</row>
    <row r="8" spans="1:79" ht="31.5" x14ac:dyDescent="0.25">
      <c r="A8" s="37" t="s">
        <v>25</v>
      </c>
      <c r="B8" s="68">
        <v>256</v>
      </c>
      <c r="C8" s="68">
        <v>37</v>
      </c>
      <c r="D8" s="68">
        <v>6</v>
      </c>
      <c r="E8" s="68">
        <v>42</v>
      </c>
      <c r="F8" s="68">
        <v>130</v>
      </c>
      <c r="G8" s="68">
        <v>45</v>
      </c>
      <c r="H8" s="68">
        <v>235</v>
      </c>
      <c r="I8" s="68">
        <v>25</v>
      </c>
      <c r="J8" s="68">
        <v>1</v>
      </c>
      <c r="K8" s="68">
        <v>34</v>
      </c>
      <c r="L8" s="68">
        <v>129</v>
      </c>
      <c r="M8" s="68">
        <v>45</v>
      </c>
      <c r="N8" s="68">
        <v>285.59699999999998</v>
      </c>
      <c r="O8" s="68">
        <v>31.734999999999999</v>
      </c>
      <c r="P8" s="68">
        <v>1.2310000000000001</v>
      </c>
      <c r="Q8" s="68">
        <v>35.328000000000003</v>
      </c>
      <c r="R8" s="68">
        <v>152.351</v>
      </c>
      <c r="S8" s="68">
        <v>60.47</v>
      </c>
      <c r="T8" s="68">
        <v>384.017</v>
      </c>
      <c r="U8" s="68">
        <v>49.554000000000002</v>
      </c>
      <c r="V8" s="68">
        <v>8.3179999999999996</v>
      </c>
      <c r="W8" s="68">
        <v>37.805</v>
      </c>
      <c r="X8" s="68">
        <v>174.27500000000001</v>
      </c>
      <c r="Y8" s="68">
        <v>117.92400000000001</v>
      </c>
      <c r="Z8" s="68">
        <v>450.82600000000002</v>
      </c>
      <c r="AA8" s="68">
        <v>41.701000000000001</v>
      </c>
      <c r="AB8" s="68">
        <v>8.2929999999999993</v>
      </c>
      <c r="AC8" s="68">
        <v>40.606000000000002</v>
      </c>
      <c r="AD8" s="68">
        <v>246.916</v>
      </c>
      <c r="AE8" s="68">
        <v>119.6</v>
      </c>
      <c r="AF8" s="68">
        <v>459.93799999999999</v>
      </c>
      <c r="AG8" s="68">
        <v>41.225999999999999</v>
      </c>
      <c r="AH8" s="68">
        <v>4.2779999999999996</v>
      </c>
      <c r="AI8" s="68">
        <v>41.24</v>
      </c>
      <c r="AJ8" s="68">
        <v>251.80099999999999</v>
      </c>
      <c r="AK8" s="68">
        <v>123.33499999999999</v>
      </c>
      <c r="AL8" s="68">
        <v>501.54300000000001</v>
      </c>
      <c r="AM8" s="68">
        <v>72.480999999999995</v>
      </c>
      <c r="AN8" s="68">
        <v>4.2779999999999996</v>
      </c>
      <c r="AO8" s="68">
        <v>43.674999999999997</v>
      </c>
      <c r="AP8" s="68">
        <v>270.351</v>
      </c>
      <c r="AQ8" s="68">
        <v>113.05200000000001</v>
      </c>
      <c r="AR8" s="68">
        <v>550.54300000000001</v>
      </c>
      <c r="AS8" s="68">
        <v>92.775000000000006</v>
      </c>
      <c r="AT8" s="68">
        <v>4.2779999999999996</v>
      </c>
      <c r="AU8" s="68">
        <v>45.316000000000003</v>
      </c>
      <c r="AV8" s="68">
        <v>300.93599999999998</v>
      </c>
      <c r="AW8" s="68">
        <v>110.819</v>
      </c>
      <c r="AX8" s="68">
        <v>589.98299999999995</v>
      </c>
      <c r="AY8" s="68">
        <v>94.808000000000007</v>
      </c>
      <c r="AZ8" s="68">
        <v>3.4430000000000001</v>
      </c>
      <c r="BA8" s="68">
        <v>75.177999999999997</v>
      </c>
      <c r="BB8" s="68">
        <v>305.125</v>
      </c>
      <c r="BC8" s="68">
        <v>114.18899999999999</v>
      </c>
      <c r="BD8" s="68">
        <v>644.74400000000003</v>
      </c>
      <c r="BE8" s="68">
        <v>95.281999999999996</v>
      </c>
      <c r="BF8" s="68">
        <v>3.9790000000000001</v>
      </c>
      <c r="BG8" s="68">
        <v>83.683999999999997</v>
      </c>
      <c r="BH8" s="68">
        <v>318.40199999999999</v>
      </c>
      <c r="BI8" s="68">
        <v>146.643</v>
      </c>
      <c r="BJ8" s="68">
        <v>840.17</v>
      </c>
      <c r="BK8" s="68">
        <v>191.161</v>
      </c>
      <c r="BL8" s="68">
        <v>3.9790000000000001</v>
      </c>
      <c r="BM8" s="68">
        <v>80.557000000000002</v>
      </c>
      <c r="BN8" s="68">
        <v>427</v>
      </c>
      <c r="BO8" s="68">
        <v>135.309</v>
      </c>
      <c r="BP8" s="68">
        <v>834.30700000000002</v>
      </c>
      <c r="BQ8" s="68">
        <v>191.13399999999999</v>
      </c>
      <c r="BR8" s="68">
        <v>3.9790000000000001</v>
      </c>
      <c r="BS8" s="68">
        <v>86.007999999999996</v>
      </c>
      <c r="BT8" s="68">
        <v>417.31099999999998</v>
      </c>
      <c r="BU8" s="68">
        <v>136.58600000000001</v>
      </c>
      <c r="BV8" s="68">
        <v>727</v>
      </c>
      <c r="BW8" s="68">
        <v>86.870999999999995</v>
      </c>
      <c r="BX8" s="68">
        <v>15</v>
      </c>
      <c r="BY8" s="68">
        <v>203</v>
      </c>
      <c r="BZ8" s="68">
        <v>299.54700000000003</v>
      </c>
      <c r="CA8" s="68">
        <v>134.01</v>
      </c>
    </row>
    <row r="9" spans="1:79" ht="31.5" x14ac:dyDescent="0.25">
      <c r="A9" s="37" t="s">
        <v>26</v>
      </c>
      <c r="B9" s="68">
        <v>21576</v>
      </c>
      <c r="C9" s="68">
        <v>7234</v>
      </c>
      <c r="D9" s="68">
        <v>187</v>
      </c>
      <c r="E9" s="68">
        <v>1651</v>
      </c>
      <c r="F9" s="68">
        <v>11662</v>
      </c>
      <c r="G9" s="68">
        <v>584</v>
      </c>
      <c r="H9" s="68">
        <v>23939</v>
      </c>
      <c r="I9" s="68">
        <v>7405</v>
      </c>
      <c r="J9" s="68">
        <v>162</v>
      </c>
      <c r="K9" s="68">
        <v>1742</v>
      </c>
      <c r="L9" s="68">
        <v>13573</v>
      </c>
      <c r="M9" s="68">
        <v>673</v>
      </c>
      <c r="N9" s="68">
        <v>27291.397000000001</v>
      </c>
      <c r="O9" s="68">
        <v>8226.6180000000004</v>
      </c>
      <c r="P9" s="68">
        <v>132.07300000000001</v>
      </c>
      <c r="Q9" s="68">
        <v>1937.1089999999999</v>
      </c>
      <c r="R9" s="68">
        <v>15598.781000000001</v>
      </c>
      <c r="S9" s="68">
        <v>827.05899999999997</v>
      </c>
      <c r="T9" s="68">
        <v>31378.65</v>
      </c>
      <c r="U9" s="68">
        <v>9363.2939999999999</v>
      </c>
      <c r="V9" s="68">
        <v>147.93700000000001</v>
      </c>
      <c r="W9" s="68">
        <v>2170.5390000000002</v>
      </c>
      <c r="X9" s="68">
        <v>18042.495999999999</v>
      </c>
      <c r="Y9" s="68">
        <v>1053.2429999999999</v>
      </c>
      <c r="Z9" s="68">
        <v>46369.084000000003</v>
      </c>
      <c r="AA9" s="68">
        <v>14356.343999999999</v>
      </c>
      <c r="AB9" s="68">
        <v>164.35</v>
      </c>
      <c r="AC9" s="68">
        <v>4089.75</v>
      </c>
      <c r="AD9" s="68">
        <v>25570.789000000001</v>
      </c>
      <c r="AE9" s="68">
        <v>1365.018</v>
      </c>
      <c r="AF9" s="68">
        <v>71249.478000000003</v>
      </c>
      <c r="AG9" s="68">
        <v>21764.100999999999</v>
      </c>
      <c r="AH9" s="68">
        <v>256.14299999999997</v>
      </c>
      <c r="AI9" s="68">
        <v>6164.37</v>
      </c>
      <c r="AJ9" s="68">
        <v>39838.483</v>
      </c>
      <c r="AK9" s="68">
        <v>1745.491</v>
      </c>
      <c r="AL9" s="68">
        <v>111315.603</v>
      </c>
      <c r="AM9" s="68">
        <v>42339.587</v>
      </c>
      <c r="AN9" s="68">
        <v>300.166</v>
      </c>
      <c r="AO9" s="68">
        <v>10024.710999999999</v>
      </c>
      <c r="AP9" s="68">
        <v>54407.243000000002</v>
      </c>
      <c r="AQ9" s="68">
        <v>1958.3969999999999</v>
      </c>
      <c r="AR9" s="68">
        <v>129094.414</v>
      </c>
      <c r="AS9" s="68">
        <v>46947.074000000001</v>
      </c>
      <c r="AT9" s="68">
        <v>245.928</v>
      </c>
      <c r="AU9" s="68">
        <v>11793.462</v>
      </c>
      <c r="AV9" s="68">
        <v>65320.321000000004</v>
      </c>
      <c r="AW9" s="68">
        <v>2194.846</v>
      </c>
      <c r="AX9" s="68">
        <v>151332.106</v>
      </c>
      <c r="AY9" s="68">
        <v>51000.353999999999</v>
      </c>
      <c r="AZ9" s="68">
        <v>194.786</v>
      </c>
      <c r="BA9" s="68">
        <v>12633.645</v>
      </c>
      <c r="BB9" s="68">
        <v>82204.668999999994</v>
      </c>
      <c r="BC9" s="68">
        <v>2372.471</v>
      </c>
      <c r="BD9" s="68">
        <v>172380.07500000001</v>
      </c>
      <c r="BE9" s="68">
        <v>53970.796000000002</v>
      </c>
      <c r="BF9" s="68">
        <v>140.661</v>
      </c>
      <c r="BG9" s="68">
        <v>14416.305</v>
      </c>
      <c r="BH9" s="68">
        <v>92793.326000000001</v>
      </c>
      <c r="BI9" s="68">
        <v>7167.1949999999997</v>
      </c>
      <c r="BJ9" s="68">
        <v>240755.15400000001</v>
      </c>
      <c r="BK9" s="68">
        <v>83958.804999999993</v>
      </c>
      <c r="BL9" s="68">
        <v>446.83800000000002</v>
      </c>
      <c r="BM9" s="68">
        <v>22563.013999999999</v>
      </c>
      <c r="BN9" s="68">
        <v>125180</v>
      </c>
      <c r="BO9" s="68">
        <v>3669.538</v>
      </c>
      <c r="BP9" s="68">
        <v>302008.40100000001</v>
      </c>
      <c r="BQ9" s="68">
        <v>101316.126</v>
      </c>
      <c r="BR9" s="68">
        <v>1151.4490000000001</v>
      </c>
      <c r="BS9" s="68">
        <v>34544.480000000003</v>
      </c>
      <c r="BT9" s="68">
        <v>156156.94699999999</v>
      </c>
      <c r="BU9" s="68">
        <v>3429.44</v>
      </c>
      <c r="BV9" s="68">
        <v>324358.72499999998</v>
      </c>
      <c r="BW9" s="68">
        <v>103375.436</v>
      </c>
      <c r="BX9" s="68">
        <v>1147</v>
      </c>
      <c r="BY9" s="68">
        <v>36847</v>
      </c>
      <c r="BZ9" s="68">
        <v>172620.973</v>
      </c>
      <c r="CA9" s="68">
        <v>3699.9290000000001</v>
      </c>
    </row>
    <row r="10" spans="1:79" ht="47.25" x14ac:dyDescent="0.25">
      <c r="A10" s="37" t="s">
        <v>27</v>
      </c>
      <c r="B10" s="68">
        <v>11884</v>
      </c>
      <c r="C10" s="68">
        <v>2869</v>
      </c>
      <c r="D10" s="68">
        <v>1591</v>
      </c>
      <c r="E10" s="68">
        <v>5072</v>
      </c>
      <c r="F10" s="68">
        <v>3143</v>
      </c>
      <c r="G10" s="68">
        <v>220</v>
      </c>
      <c r="H10" s="68">
        <v>12449</v>
      </c>
      <c r="I10" s="68">
        <v>2040</v>
      </c>
      <c r="J10" s="68">
        <v>549</v>
      </c>
      <c r="K10" s="68">
        <v>5936</v>
      </c>
      <c r="L10" s="68">
        <v>3652</v>
      </c>
      <c r="M10" s="68">
        <v>255</v>
      </c>
      <c r="N10" s="68">
        <v>11407.934999999999</v>
      </c>
      <c r="O10" s="68">
        <v>1590.4760000000001</v>
      </c>
      <c r="P10" s="68">
        <v>222.57300000000001</v>
      </c>
      <c r="Q10" s="68">
        <v>5823.4049999999997</v>
      </c>
      <c r="R10" s="68">
        <v>3253.2240000000002</v>
      </c>
      <c r="S10" s="68">
        <v>242.93799999999999</v>
      </c>
      <c r="T10" s="68">
        <v>16847.563999999998</v>
      </c>
      <c r="U10" s="68">
        <v>2679.7330000000002</v>
      </c>
      <c r="V10" s="68">
        <v>136.173</v>
      </c>
      <c r="W10" s="68">
        <v>6372.8580000000002</v>
      </c>
      <c r="X10" s="68">
        <v>6873.7060000000001</v>
      </c>
      <c r="Y10" s="68">
        <v>358.70800000000003</v>
      </c>
      <c r="Z10" s="68">
        <v>16825.125</v>
      </c>
      <c r="AA10" s="68">
        <v>2679.6860000000001</v>
      </c>
      <c r="AB10" s="68">
        <v>126.13200000000001</v>
      </c>
      <c r="AC10" s="68">
        <v>6275.8459999999995</v>
      </c>
      <c r="AD10" s="68">
        <v>6964.6869999999999</v>
      </c>
      <c r="AE10" s="68">
        <v>367.416</v>
      </c>
      <c r="AF10" s="68">
        <v>18348.482</v>
      </c>
      <c r="AG10" s="68">
        <v>2711.5889999999999</v>
      </c>
      <c r="AH10" s="68">
        <v>173.25399999999999</v>
      </c>
      <c r="AI10" s="68">
        <v>7012.3810000000003</v>
      </c>
      <c r="AJ10" s="68">
        <v>7701.9440000000004</v>
      </c>
      <c r="AK10" s="68">
        <v>370.79899999999998</v>
      </c>
      <c r="AL10" s="68">
        <v>20560.952000000001</v>
      </c>
      <c r="AM10" s="68">
        <v>2752.049</v>
      </c>
      <c r="AN10" s="68">
        <v>94.28</v>
      </c>
      <c r="AO10" s="68">
        <v>8282.768</v>
      </c>
      <c r="AP10" s="68">
        <v>8461.9359999999997</v>
      </c>
      <c r="AQ10" s="68">
        <v>434.84100000000001</v>
      </c>
      <c r="AR10" s="68">
        <v>26780.863000000001</v>
      </c>
      <c r="AS10" s="68">
        <v>3356.5940000000001</v>
      </c>
      <c r="AT10" s="68">
        <v>93.200999999999993</v>
      </c>
      <c r="AU10" s="68">
        <v>10555.579</v>
      </c>
      <c r="AV10" s="68">
        <v>11687.361000000001</v>
      </c>
      <c r="AW10" s="68">
        <v>469.226</v>
      </c>
      <c r="AX10" s="68">
        <v>32507.587</v>
      </c>
      <c r="AY10" s="68">
        <v>4156.616</v>
      </c>
      <c r="AZ10" s="68">
        <v>82.605000000000004</v>
      </c>
      <c r="BA10" s="68">
        <v>14348.584000000001</v>
      </c>
      <c r="BB10" s="68">
        <v>13286.955</v>
      </c>
      <c r="BC10" s="68">
        <v>647.01800000000003</v>
      </c>
      <c r="BD10" s="68">
        <v>42523.093000000001</v>
      </c>
      <c r="BE10" s="68">
        <v>4834.1059999999998</v>
      </c>
      <c r="BF10" s="68">
        <v>64.188000000000002</v>
      </c>
      <c r="BG10" s="68">
        <v>20145.498</v>
      </c>
      <c r="BH10" s="68">
        <v>16701.3</v>
      </c>
      <c r="BI10" s="68">
        <v>721.00099999999998</v>
      </c>
      <c r="BJ10" s="68">
        <v>47137.286999999997</v>
      </c>
      <c r="BK10" s="68">
        <v>4813.9260000000004</v>
      </c>
      <c r="BL10" s="68">
        <v>46.973999999999997</v>
      </c>
      <c r="BM10" s="68">
        <v>22729.723999999998</v>
      </c>
      <c r="BN10" s="68">
        <v>18683</v>
      </c>
      <c r="BO10" s="68">
        <v>792.44</v>
      </c>
      <c r="BP10" s="68">
        <v>49816.186999999998</v>
      </c>
      <c r="BQ10" s="68">
        <v>4570.5590000000002</v>
      </c>
      <c r="BR10" s="68">
        <v>38.595999999999997</v>
      </c>
      <c r="BS10" s="68">
        <v>24948.812999999998</v>
      </c>
      <c r="BT10" s="68">
        <v>19260.447</v>
      </c>
      <c r="BU10" s="68">
        <v>809.11400000000003</v>
      </c>
      <c r="BV10" s="68">
        <v>53132.463000000003</v>
      </c>
      <c r="BW10" s="68">
        <v>4794.4110000000001</v>
      </c>
      <c r="BX10" s="68">
        <v>5</v>
      </c>
      <c r="BY10" s="68">
        <v>27165</v>
      </c>
      <c r="BZ10" s="68">
        <v>20093.528999999999</v>
      </c>
      <c r="CA10" s="68">
        <v>872.375</v>
      </c>
    </row>
    <row r="11" spans="1:79" ht="15.75" x14ac:dyDescent="0.25">
      <c r="A11" s="37" t="s">
        <v>28</v>
      </c>
      <c r="B11" s="68">
        <v>1344</v>
      </c>
      <c r="C11" s="68">
        <v>445</v>
      </c>
      <c r="D11" s="68">
        <v>29</v>
      </c>
      <c r="E11" s="68">
        <v>155</v>
      </c>
      <c r="F11" s="68">
        <v>419</v>
      </c>
      <c r="G11" s="68">
        <v>302</v>
      </c>
      <c r="H11" s="68">
        <v>927</v>
      </c>
      <c r="I11" s="68">
        <v>224</v>
      </c>
      <c r="J11" s="68">
        <v>30</v>
      </c>
      <c r="K11" s="68">
        <v>65</v>
      </c>
      <c r="L11" s="68">
        <v>387</v>
      </c>
      <c r="M11" s="68">
        <v>229</v>
      </c>
      <c r="N11" s="68">
        <v>855.06899999999996</v>
      </c>
      <c r="O11" s="68">
        <v>148.69999999999999</v>
      </c>
      <c r="P11" s="68">
        <v>14.715999999999999</v>
      </c>
      <c r="Q11" s="68">
        <v>59.009</v>
      </c>
      <c r="R11" s="68">
        <v>403.08699999999999</v>
      </c>
      <c r="S11" s="68">
        <v>219.48500000000001</v>
      </c>
      <c r="T11" s="68">
        <v>930.26700000000005</v>
      </c>
      <c r="U11" s="68">
        <v>152.98599999999999</v>
      </c>
      <c r="V11" s="68">
        <v>17.774999999999999</v>
      </c>
      <c r="W11" s="68">
        <v>50.567999999999998</v>
      </c>
      <c r="X11" s="68">
        <v>456.49099999999999</v>
      </c>
      <c r="Y11" s="68">
        <v>246.89</v>
      </c>
      <c r="Z11" s="68">
        <v>1073.71</v>
      </c>
      <c r="AA11" s="68">
        <v>195</v>
      </c>
      <c r="AB11" s="68">
        <v>11.845000000000001</v>
      </c>
      <c r="AC11" s="68">
        <v>51.581000000000003</v>
      </c>
      <c r="AD11" s="68">
        <v>535.95100000000002</v>
      </c>
      <c r="AE11" s="68">
        <v>268.714</v>
      </c>
      <c r="AF11" s="68">
        <v>1955.462</v>
      </c>
      <c r="AG11" s="68">
        <v>432.55399999999997</v>
      </c>
      <c r="AH11" s="68">
        <v>9.7970000000000006</v>
      </c>
      <c r="AI11" s="68">
        <v>83.906999999999996</v>
      </c>
      <c r="AJ11" s="68">
        <v>977.43499999999995</v>
      </c>
      <c r="AK11" s="68">
        <v>423.108</v>
      </c>
      <c r="AL11" s="68">
        <v>4160.2700000000004</v>
      </c>
      <c r="AM11" s="68">
        <v>2248.221</v>
      </c>
      <c r="AN11" s="68">
        <v>11.702</v>
      </c>
      <c r="AO11" s="68">
        <v>207.79599999999999</v>
      </c>
      <c r="AP11" s="68">
        <v>1034.0139999999999</v>
      </c>
      <c r="AQ11" s="68">
        <v>600.06500000000005</v>
      </c>
      <c r="AR11" s="68">
        <v>3975.5520000000001</v>
      </c>
      <c r="AS11" s="68">
        <v>2182.8809999999999</v>
      </c>
      <c r="AT11" s="68">
        <v>57.866999999999997</v>
      </c>
      <c r="AU11" s="68">
        <v>342.49799999999999</v>
      </c>
      <c r="AV11" s="68">
        <v>835.03499999999997</v>
      </c>
      <c r="AW11" s="68">
        <v>545.12900000000002</v>
      </c>
      <c r="AX11" s="68">
        <v>6589.5829999999996</v>
      </c>
      <c r="AY11" s="68">
        <v>2616.473</v>
      </c>
      <c r="AZ11" s="68">
        <v>56.648000000000003</v>
      </c>
      <c r="BA11" s="68">
        <v>515.12099999999998</v>
      </c>
      <c r="BB11" s="68">
        <v>2617.5219999999999</v>
      </c>
      <c r="BC11" s="68">
        <v>784.30700000000002</v>
      </c>
      <c r="BD11" s="68">
        <v>6445.5069999999996</v>
      </c>
      <c r="BE11" s="68">
        <v>2589.9769999999999</v>
      </c>
      <c r="BF11" s="88">
        <v>67.325999999999993</v>
      </c>
      <c r="BG11" s="68">
        <v>506.32799999999997</v>
      </c>
      <c r="BH11" s="68">
        <v>2544.86</v>
      </c>
      <c r="BI11" s="68">
        <v>727.51300000000003</v>
      </c>
      <c r="BJ11" s="68">
        <v>6076.1970000000001</v>
      </c>
      <c r="BK11" s="68">
        <v>2117.837</v>
      </c>
      <c r="BL11" s="68">
        <v>64.085999999999999</v>
      </c>
      <c r="BM11" s="68">
        <v>573.56200000000001</v>
      </c>
      <c r="BN11" s="68">
        <v>2291</v>
      </c>
      <c r="BO11" s="68">
        <v>1016.688</v>
      </c>
      <c r="BP11" s="68">
        <v>7569.7439999999997</v>
      </c>
      <c r="BQ11" s="68">
        <v>965.34199999999998</v>
      </c>
      <c r="BR11" s="68">
        <v>105.714</v>
      </c>
      <c r="BS11" s="68">
        <v>2109.614</v>
      </c>
      <c r="BT11" s="68">
        <v>2997.8180000000002</v>
      </c>
      <c r="BU11" s="68">
        <v>1286.1869999999999</v>
      </c>
      <c r="BV11" s="68">
        <v>10442.858</v>
      </c>
      <c r="BW11" s="68">
        <v>2364.2959999999998</v>
      </c>
      <c r="BX11" s="68">
        <v>78</v>
      </c>
      <c r="BY11" s="68">
        <v>2241</v>
      </c>
      <c r="BZ11" s="68">
        <v>4275.1729999999998</v>
      </c>
      <c r="CA11" s="68">
        <v>1453.9269999999999</v>
      </c>
    </row>
    <row r="12" spans="1:79" ht="78.75" x14ac:dyDescent="0.25">
      <c r="A12" s="37" t="s">
        <v>29</v>
      </c>
      <c r="B12" s="68">
        <v>6798</v>
      </c>
      <c r="C12" s="68">
        <v>513</v>
      </c>
      <c r="D12" s="68">
        <v>42</v>
      </c>
      <c r="E12" s="68">
        <v>4379</v>
      </c>
      <c r="F12" s="68">
        <v>1773</v>
      </c>
      <c r="G12" s="68">
        <v>96</v>
      </c>
      <c r="H12" s="68">
        <v>10829</v>
      </c>
      <c r="I12" s="68">
        <v>779</v>
      </c>
      <c r="J12" s="68">
        <v>15</v>
      </c>
      <c r="K12" s="68">
        <v>8044</v>
      </c>
      <c r="L12" s="68">
        <v>1860</v>
      </c>
      <c r="M12" s="68">
        <v>103</v>
      </c>
      <c r="N12" s="68">
        <v>14335.566999999999</v>
      </c>
      <c r="O12" s="68">
        <v>954.68100000000004</v>
      </c>
      <c r="P12" s="68">
        <v>16.925999999999998</v>
      </c>
      <c r="Q12" s="68">
        <v>10988.375</v>
      </c>
      <c r="R12" s="68">
        <v>2160.0709999999999</v>
      </c>
      <c r="S12" s="68">
        <v>144.881</v>
      </c>
      <c r="T12" s="68">
        <v>15664.361000000001</v>
      </c>
      <c r="U12" s="68">
        <v>1495.3489999999999</v>
      </c>
      <c r="V12" s="68">
        <v>15.018000000000001</v>
      </c>
      <c r="W12" s="68">
        <v>11446.194</v>
      </c>
      <c r="X12" s="68">
        <v>2379.8910000000001</v>
      </c>
      <c r="Y12" s="68">
        <v>175.20500000000001</v>
      </c>
      <c r="Z12" s="68">
        <v>19166.561000000002</v>
      </c>
      <c r="AA12" s="68">
        <v>1494.4680000000001</v>
      </c>
      <c r="AB12" s="68">
        <v>3.1349999999999998</v>
      </c>
      <c r="AC12" s="68">
        <v>14565.034</v>
      </c>
      <c r="AD12" s="68">
        <v>2791.4810000000002</v>
      </c>
      <c r="AE12" s="68">
        <v>184.88900000000001</v>
      </c>
      <c r="AF12" s="68">
        <v>23329.260999999999</v>
      </c>
      <c r="AG12" s="68">
        <v>4486.6930000000002</v>
      </c>
      <c r="AH12" s="68">
        <v>3.1349999999999998</v>
      </c>
      <c r="AI12" s="68">
        <v>15479.460999999999</v>
      </c>
      <c r="AJ12" s="68">
        <v>3032.89</v>
      </c>
      <c r="AK12" s="68">
        <v>189.15</v>
      </c>
      <c r="AL12" s="68">
        <v>29641.360000000001</v>
      </c>
      <c r="AM12" s="68">
        <v>6462.2460000000001</v>
      </c>
      <c r="AN12" s="68">
        <v>3.1349999999999998</v>
      </c>
      <c r="AO12" s="68">
        <v>17729.023000000001</v>
      </c>
      <c r="AP12" s="68">
        <v>4458.2240000000002</v>
      </c>
      <c r="AQ12" s="68">
        <v>449.68200000000002</v>
      </c>
      <c r="AR12" s="68">
        <v>35467.934000000001</v>
      </c>
      <c r="AS12" s="68">
        <v>6578.83</v>
      </c>
      <c r="AT12" s="68">
        <v>3.1349999999999998</v>
      </c>
      <c r="AU12" s="68">
        <v>21703.508999999998</v>
      </c>
      <c r="AV12" s="68">
        <v>6439.5860000000002</v>
      </c>
      <c r="AW12" s="68">
        <v>349.80099999999999</v>
      </c>
      <c r="AX12" s="68">
        <v>36565.847999999998</v>
      </c>
      <c r="AY12" s="68">
        <v>7319.6930000000002</v>
      </c>
      <c r="AZ12" s="68">
        <v>3.1349999999999998</v>
      </c>
      <c r="BA12" s="68">
        <v>20772.421999999999</v>
      </c>
      <c r="BB12" s="68">
        <v>7691.76</v>
      </c>
      <c r="BC12" s="68">
        <v>415.89800000000002</v>
      </c>
      <c r="BD12" s="68">
        <v>38265.031000000003</v>
      </c>
      <c r="BE12" s="68">
        <v>5943.1459999999997</v>
      </c>
      <c r="BF12" s="88">
        <v>3.1349999999999998</v>
      </c>
      <c r="BG12" s="68">
        <v>22581.893</v>
      </c>
      <c r="BH12" s="68">
        <v>8743.0249999999996</v>
      </c>
      <c r="BI12" s="68">
        <v>560.20299999999997</v>
      </c>
      <c r="BJ12" s="68">
        <v>49318.108999999997</v>
      </c>
      <c r="BK12" s="68">
        <v>9690.384</v>
      </c>
      <c r="BL12" s="68">
        <v>3.2410000000000001</v>
      </c>
      <c r="BM12" s="68">
        <v>26931.35</v>
      </c>
      <c r="BN12" s="68">
        <v>11563</v>
      </c>
      <c r="BO12" s="68">
        <v>652.44100000000003</v>
      </c>
      <c r="BP12" s="68">
        <v>51987.781000000003</v>
      </c>
      <c r="BQ12" s="68">
        <v>10112.999</v>
      </c>
      <c r="BR12" s="97" t="s">
        <v>93</v>
      </c>
      <c r="BS12" s="68">
        <v>27906.898000000001</v>
      </c>
      <c r="BT12" s="68">
        <v>12923.891</v>
      </c>
      <c r="BU12" s="68">
        <v>491.95499999999998</v>
      </c>
      <c r="BV12" s="68">
        <v>59482.262999999999</v>
      </c>
      <c r="BW12" s="68">
        <v>10703.653</v>
      </c>
      <c r="BX12" s="97" t="s">
        <v>92</v>
      </c>
      <c r="BY12" s="68">
        <v>32756</v>
      </c>
      <c r="BZ12" s="68">
        <v>14611.933999999999</v>
      </c>
      <c r="CA12" s="68">
        <v>506.38400000000001</v>
      </c>
    </row>
    <row r="13" spans="1:79" ht="15.75" x14ac:dyDescent="0.25">
      <c r="A13" s="37" t="s">
        <v>30</v>
      </c>
      <c r="B13" s="68">
        <v>115</v>
      </c>
      <c r="C13" s="68">
        <v>91</v>
      </c>
      <c r="D13" s="68">
        <v>1</v>
      </c>
      <c r="E13" s="68">
        <v>4</v>
      </c>
      <c r="F13" s="68">
        <v>12</v>
      </c>
      <c r="G13" s="68">
        <v>2</v>
      </c>
      <c r="H13" s="68">
        <v>591</v>
      </c>
      <c r="I13" s="68">
        <v>413</v>
      </c>
      <c r="J13" s="68">
        <v>1</v>
      </c>
      <c r="K13" s="68">
        <v>9</v>
      </c>
      <c r="L13" s="68">
        <v>146</v>
      </c>
      <c r="M13" s="68">
        <v>2</v>
      </c>
      <c r="N13" s="68">
        <v>792.81600000000003</v>
      </c>
      <c r="O13" s="68">
        <v>523.52200000000005</v>
      </c>
      <c r="P13" s="68">
        <v>0.67100000000000004</v>
      </c>
      <c r="Q13" s="68">
        <v>46.786999999999999</v>
      </c>
      <c r="R13" s="68">
        <v>156.57499999999999</v>
      </c>
      <c r="S13" s="68">
        <v>17.867000000000001</v>
      </c>
      <c r="T13" s="68">
        <v>787.899</v>
      </c>
      <c r="U13" s="68">
        <v>525.51300000000003</v>
      </c>
      <c r="V13" s="68">
        <v>0.67100000000000004</v>
      </c>
      <c r="W13" s="68">
        <v>47.698999999999998</v>
      </c>
      <c r="X13" s="68">
        <v>157.28</v>
      </c>
      <c r="Y13" s="68">
        <v>16.998000000000001</v>
      </c>
      <c r="Z13" s="68">
        <v>637.84299999999996</v>
      </c>
      <c r="AA13" s="68">
        <v>407.62299999999999</v>
      </c>
      <c r="AB13" s="68">
        <v>0.67100000000000004</v>
      </c>
      <c r="AC13" s="68">
        <v>34.779000000000003</v>
      </c>
      <c r="AD13" s="68">
        <v>153.72499999999999</v>
      </c>
      <c r="AE13" s="68">
        <v>8.8620000000000001</v>
      </c>
      <c r="AF13" s="68">
        <v>646.77099999999996</v>
      </c>
      <c r="AG13" s="68">
        <v>410.38799999999998</v>
      </c>
      <c r="AH13" s="68">
        <v>0.67100000000000004</v>
      </c>
      <c r="AI13" s="68">
        <v>34.811999999999998</v>
      </c>
      <c r="AJ13" s="68">
        <v>157.82499999999999</v>
      </c>
      <c r="AK13" s="68">
        <v>9.2970000000000006</v>
      </c>
      <c r="AL13" s="68">
        <v>713.13</v>
      </c>
      <c r="AM13" s="68">
        <v>431.30799999999999</v>
      </c>
      <c r="AN13" s="68">
        <v>0.67100000000000004</v>
      </c>
      <c r="AO13" s="68">
        <v>46.216000000000001</v>
      </c>
      <c r="AP13" s="68">
        <v>179.39</v>
      </c>
      <c r="AQ13" s="68">
        <v>10.542999999999999</v>
      </c>
      <c r="AR13" s="68">
        <v>2074.8560000000002</v>
      </c>
      <c r="AS13" s="68">
        <v>1681.2729999999999</v>
      </c>
      <c r="AT13" s="68">
        <v>5.6050000000000004</v>
      </c>
      <c r="AU13" s="68">
        <v>191.43100000000001</v>
      </c>
      <c r="AV13" s="68">
        <v>127.495</v>
      </c>
      <c r="AW13" s="68">
        <v>15.273</v>
      </c>
      <c r="AX13" s="68">
        <v>1585.557</v>
      </c>
      <c r="AY13" s="68">
        <v>1339.971</v>
      </c>
      <c r="AZ13" s="68">
        <v>0</v>
      </c>
      <c r="BA13" s="68">
        <v>74.680000000000007</v>
      </c>
      <c r="BB13" s="68">
        <v>111.01</v>
      </c>
      <c r="BC13" s="68">
        <v>7.4210000000000003</v>
      </c>
      <c r="BD13" s="68">
        <v>1603.12</v>
      </c>
      <c r="BE13" s="68">
        <v>1350.6289999999999</v>
      </c>
      <c r="BF13" s="68"/>
      <c r="BG13" s="68">
        <v>77.27</v>
      </c>
      <c r="BH13" s="68">
        <v>113.777</v>
      </c>
      <c r="BI13" s="68">
        <v>9.391</v>
      </c>
      <c r="BJ13" s="68">
        <v>1807.7529999999999</v>
      </c>
      <c r="BK13" s="68">
        <v>1376.462</v>
      </c>
      <c r="BL13" s="68"/>
      <c r="BM13" s="68">
        <v>101.289</v>
      </c>
      <c r="BN13" s="68">
        <v>207</v>
      </c>
      <c r="BO13" s="68">
        <v>25.594999999999999</v>
      </c>
      <c r="BP13" s="68">
        <v>2594.018</v>
      </c>
      <c r="BQ13" s="68">
        <v>2211.0079999999998</v>
      </c>
      <c r="BR13" s="68"/>
      <c r="BS13" s="68">
        <v>75.328000000000003</v>
      </c>
      <c r="BT13" s="68">
        <v>197.79900000000001</v>
      </c>
      <c r="BU13" s="68">
        <v>16.536000000000001</v>
      </c>
      <c r="BV13" s="68">
        <v>2558.8040000000001</v>
      </c>
      <c r="BW13" s="68">
        <v>2176.8440000000001</v>
      </c>
      <c r="BX13" s="68"/>
      <c r="BY13" s="68">
        <v>75</v>
      </c>
      <c r="BZ13" s="68">
        <v>204.60499999999999</v>
      </c>
      <c r="CA13" s="68">
        <v>11.000999999999999</v>
      </c>
    </row>
    <row r="14" spans="1:79" ht="15.75" x14ac:dyDescent="0.25">
      <c r="A14" s="37" t="s">
        <v>31</v>
      </c>
      <c r="B14" s="68">
        <v>7907</v>
      </c>
      <c r="C14" s="68">
        <v>705</v>
      </c>
      <c r="D14" s="68">
        <v>42</v>
      </c>
      <c r="E14" s="68">
        <v>4828</v>
      </c>
      <c r="F14" s="68">
        <v>1632</v>
      </c>
      <c r="G14" s="68">
        <v>569</v>
      </c>
      <c r="H14" s="68">
        <v>10980</v>
      </c>
      <c r="I14" s="68">
        <v>1046</v>
      </c>
      <c r="J14" s="68">
        <v>13</v>
      </c>
      <c r="K14" s="68">
        <v>5750</v>
      </c>
      <c r="L14" s="68">
        <v>3174</v>
      </c>
      <c r="M14" s="68">
        <v>795</v>
      </c>
      <c r="N14" s="68">
        <v>13150.786</v>
      </c>
      <c r="O14" s="68">
        <v>1411.876</v>
      </c>
      <c r="P14" s="68">
        <v>59.698</v>
      </c>
      <c r="Q14" s="68">
        <v>6595.3440000000001</v>
      </c>
      <c r="R14" s="68">
        <v>4047.002</v>
      </c>
      <c r="S14" s="68">
        <v>895.83900000000006</v>
      </c>
      <c r="T14" s="68">
        <v>16587.506000000001</v>
      </c>
      <c r="U14" s="68">
        <v>1803.3440000000001</v>
      </c>
      <c r="V14" s="68">
        <v>60.854999999999997</v>
      </c>
      <c r="W14" s="68">
        <v>7460.4080000000004</v>
      </c>
      <c r="X14" s="68">
        <v>5947.982</v>
      </c>
      <c r="Y14" s="68">
        <v>1155.617</v>
      </c>
      <c r="Z14" s="68">
        <v>22852.47</v>
      </c>
      <c r="AA14" s="68">
        <v>2163.9360000000001</v>
      </c>
      <c r="AB14" s="68">
        <v>68.567999999999998</v>
      </c>
      <c r="AC14" s="68">
        <v>12456.031999999999</v>
      </c>
      <c r="AD14" s="68">
        <v>6650.2460000000001</v>
      </c>
      <c r="AE14" s="68">
        <v>1336.8040000000001</v>
      </c>
      <c r="AF14" s="68">
        <v>24106.960999999999</v>
      </c>
      <c r="AG14" s="68">
        <v>1981.8389999999999</v>
      </c>
      <c r="AH14" s="68">
        <v>65.64</v>
      </c>
      <c r="AI14" s="68">
        <v>12856.130999999999</v>
      </c>
      <c r="AJ14" s="68">
        <v>7822.33</v>
      </c>
      <c r="AK14" s="68">
        <v>1161.8979999999999</v>
      </c>
      <c r="AL14" s="68">
        <v>22160.844000000001</v>
      </c>
      <c r="AM14" s="68">
        <v>2452.4059999999999</v>
      </c>
      <c r="AN14" s="68">
        <v>64.171999999999997</v>
      </c>
      <c r="AO14" s="68">
        <v>9858.0010000000002</v>
      </c>
      <c r="AP14" s="68">
        <v>8432.49</v>
      </c>
      <c r="AQ14" s="68">
        <v>1100.248</v>
      </c>
      <c r="AR14" s="68">
        <v>23551.684000000001</v>
      </c>
      <c r="AS14" s="68">
        <v>1607.9490000000001</v>
      </c>
      <c r="AT14" s="68">
        <v>11.863</v>
      </c>
      <c r="AU14" s="68">
        <v>10549.316000000001</v>
      </c>
      <c r="AV14" s="68">
        <v>9747.51</v>
      </c>
      <c r="AW14" s="68">
        <v>1300.29</v>
      </c>
      <c r="AX14" s="68">
        <v>23822.244999999999</v>
      </c>
      <c r="AY14" s="68">
        <v>1398.982</v>
      </c>
      <c r="AZ14" s="68">
        <v>12.154999999999999</v>
      </c>
      <c r="BA14" s="68">
        <v>11593.754000000001</v>
      </c>
      <c r="BB14" s="68">
        <v>9171.8520000000008</v>
      </c>
      <c r="BC14" s="68">
        <v>1228.7809999999999</v>
      </c>
      <c r="BD14" s="68">
        <v>27291.422999999999</v>
      </c>
      <c r="BE14" s="68">
        <v>2222.7890000000002</v>
      </c>
      <c r="BF14" s="68">
        <v>251.952</v>
      </c>
      <c r="BG14" s="68">
        <v>12646.752</v>
      </c>
      <c r="BH14" s="68">
        <v>10215.5</v>
      </c>
      <c r="BI14" s="68">
        <v>1658.9269999999999</v>
      </c>
      <c r="BJ14" s="68">
        <v>30003.69</v>
      </c>
      <c r="BK14" s="68">
        <v>1984.508</v>
      </c>
      <c r="BL14" s="68">
        <v>250.797</v>
      </c>
      <c r="BM14" s="68">
        <v>14081.281000000001</v>
      </c>
      <c r="BN14" s="68">
        <v>11249</v>
      </c>
      <c r="BO14" s="68">
        <v>1930.278</v>
      </c>
      <c r="BP14" s="68">
        <v>34416.555999999997</v>
      </c>
      <c r="BQ14" s="68">
        <v>3163.0279999999998</v>
      </c>
      <c r="BR14" s="68">
        <v>299.548</v>
      </c>
      <c r="BS14" s="68">
        <v>15597.958000000001</v>
      </c>
      <c r="BT14" s="68">
        <v>12908.428</v>
      </c>
      <c r="BU14" s="68">
        <v>2122.123</v>
      </c>
      <c r="BV14" s="68">
        <v>36097.866000000002</v>
      </c>
      <c r="BW14" s="68">
        <v>2259.1309999999999</v>
      </c>
      <c r="BX14" s="68">
        <v>306</v>
      </c>
      <c r="BY14" s="68">
        <v>17584</v>
      </c>
      <c r="BZ14" s="68">
        <v>13360.194</v>
      </c>
      <c r="CA14" s="68">
        <v>2323.944</v>
      </c>
    </row>
    <row r="15" spans="1:79" ht="15.75" x14ac:dyDescent="0.25">
      <c r="A15" s="37" t="s">
        <v>32</v>
      </c>
      <c r="B15" s="68">
        <v>637</v>
      </c>
      <c r="C15" s="68">
        <v>398</v>
      </c>
      <c r="D15" s="68">
        <v>2</v>
      </c>
      <c r="E15" s="68">
        <v>4</v>
      </c>
      <c r="F15" s="68">
        <v>167</v>
      </c>
      <c r="G15" s="68">
        <v>25</v>
      </c>
      <c r="H15" s="68">
        <v>995</v>
      </c>
      <c r="I15" s="68">
        <v>620</v>
      </c>
      <c r="J15" s="68">
        <v>2</v>
      </c>
      <c r="K15" s="68">
        <v>14</v>
      </c>
      <c r="L15" s="68">
        <v>290</v>
      </c>
      <c r="M15" s="68">
        <v>39</v>
      </c>
      <c r="N15" s="68">
        <v>1365.4570000000001</v>
      </c>
      <c r="O15" s="68">
        <v>836.54300000000001</v>
      </c>
      <c r="P15" s="68">
        <v>1.897</v>
      </c>
      <c r="Q15" s="68">
        <v>13.936</v>
      </c>
      <c r="R15" s="68">
        <v>421.613</v>
      </c>
      <c r="S15" s="68">
        <v>51.915999999999997</v>
      </c>
      <c r="T15" s="68">
        <v>1595.86</v>
      </c>
      <c r="U15" s="68">
        <v>866.57899999999995</v>
      </c>
      <c r="V15" s="68">
        <v>1.2290000000000001</v>
      </c>
      <c r="W15" s="68">
        <v>26.251000000000001</v>
      </c>
      <c r="X15" s="68">
        <v>573.22500000000002</v>
      </c>
      <c r="Y15" s="68">
        <v>63.755000000000003</v>
      </c>
      <c r="Z15" s="68">
        <v>2068.9140000000002</v>
      </c>
      <c r="AA15" s="68">
        <v>1138.4069999999999</v>
      </c>
      <c r="AB15" s="68">
        <v>1.2290000000000001</v>
      </c>
      <c r="AC15" s="68">
        <v>29.161000000000001</v>
      </c>
      <c r="AD15" s="68">
        <v>727.10500000000002</v>
      </c>
      <c r="AE15" s="68">
        <v>74.472999999999999</v>
      </c>
      <c r="AF15" s="68">
        <v>3303.6509999999998</v>
      </c>
      <c r="AG15" s="68">
        <v>2171.6579999999999</v>
      </c>
      <c r="AH15" s="68">
        <v>0.92</v>
      </c>
      <c r="AI15" s="68">
        <v>6.5739999999999998</v>
      </c>
      <c r="AJ15" s="68">
        <v>900.43700000000001</v>
      </c>
      <c r="AK15" s="68">
        <v>86.406999999999996</v>
      </c>
      <c r="AL15" s="68">
        <v>3467.5729999999999</v>
      </c>
      <c r="AM15" s="68">
        <v>2170.7020000000002</v>
      </c>
      <c r="AN15" s="68">
        <v>0.48499999999999999</v>
      </c>
      <c r="AO15" s="68">
        <v>20.312999999999999</v>
      </c>
      <c r="AP15" s="68">
        <v>1042.0160000000001</v>
      </c>
      <c r="AQ15" s="68">
        <v>85.244</v>
      </c>
      <c r="AR15" s="68">
        <v>5027.3239999999996</v>
      </c>
      <c r="AS15" s="68">
        <v>3496.98</v>
      </c>
      <c r="AT15" s="68"/>
      <c r="AU15" s="68">
        <v>6.0890000000000004</v>
      </c>
      <c r="AV15" s="68">
        <v>1235.424</v>
      </c>
      <c r="AW15" s="68">
        <v>106.22799999999999</v>
      </c>
      <c r="AX15" s="68">
        <v>5046.6859999999997</v>
      </c>
      <c r="AY15" s="68">
        <v>3243.5309999999999</v>
      </c>
      <c r="AZ15" s="68">
        <v>0.45200000000000001</v>
      </c>
      <c r="BA15" s="68">
        <v>17.068000000000001</v>
      </c>
      <c r="BB15" s="68">
        <v>1449.9749999999999</v>
      </c>
      <c r="BC15" s="68">
        <v>145.58099999999999</v>
      </c>
      <c r="BD15" s="68">
        <v>5056.6769999999997</v>
      </c>
      <c r="BE15" s="68">
        <v>3108.8429999999998</v>
      </c>
      <c r="BF15" s="68">
        <v>36.448999999999998</v>
      </c>
      <c r="BG15" s="68">
        <v>5.0389999999999997</v>
      </c>
      <c r="BH15" s="68">
        <v>1581.4749999999999</v>
      </c>
      <c r="BI15" s="68">
        <v>160.40199999999999</v>
      </c>
      <c r="BJ15" s="68">
        <v>5354.5630000000001</v>
      </c>
      <c r="BK15" s="68">
        <v>3224.4369999999999</v>
      </c>
      <c r="BL15" s="68">
        <v>54.542999999999999</v>
      </c>
      <c r="BM15" s="68">
        <v>65.010999999999996</v>
      </c>
      <c r="BN15" s="68">
        <v>1673</v>
      </c>
      <c r="BO15" s="68">
        <v>175.15700000000001</v>
      </c>
      <c r="BP15" s="68">
        <v>5535.607</v>
      </c>
      <c r="BQ15" s="68">
        <v>3411.5340000000001</v>
      </c>
      <c r="BR15" s="97" t="s">
        <v>92</v>
      </c>
      <c r="BS15" s="68">
        <v>66.430000000000007</v>
      </c>
      <c r="BT15" s="68">
        <v>1687.3240000000001</v>
      </c>
      <c r="BU15" s="68">
        <v>160.19999999999999</v>
      </c>
      <c r="BV15" s="68">
        <v>5701.5339999999997</v>
      </c>
      <c r="BW15" s="68">
        <v>3203.741</v>
      </c>
      <c r="BX15" s="97" t="s">
        <v>92</v>
      </c>
      <c r="BY15" s="68">
        <v>81</v>
      </c>
      <c r="BZ15" s="68">
        <v>1821.3140000000001</v>
      </c>
      <c r="CA15" s="68">
        <v>309.01900000000001</v>
      </c>
    </row>
    <row r="16" spans="1:79" ht="47.25" x14ac:dyDescent="0.25">
      <c r="A16" s="37" t="s">
        <v>33</v>
      </c>
      <c r="B16" s="68">
        <v>8738</v>
      </c>
      <c r="C16" s="68">
        <v>7020</v>
      </c>
      <c r="D16" s="68">
        <v>5600</v>
      </c>
      <c r="E16" s="68">
        <v>602</v>
      </c>
      <c r="F16" s="68">
        <v>862</v>
      </c>
      <c r="G16" s="68">
        <v>123</v>
      </c>
      <c r="H16" s="68">
        <v>8332</v>
      </c>
      <c r="I16" s="68">
        <v>6496</v>
      </c>
      <c r="J16" s="68">
        <v>4982</v>
      </c>
      <c r="K16" s="68">
        <v>594</v>
      </c>
      <c r="L16" s="68">
        <v>1021</v>
      </c>
      <c r="M16" s="68">
        <v>115</v>
      </c>
      <c r="N16" s="68">
        <v>6980.3209999999999</v>
      </c>
      <c r="O16" s="68">
        <v>5063.8530000000001</v>
      </c>
      <c r="P16" s="68">
        <v>3328.2919999999999</v>
      </c>
      <c r="Q16" s="68">
        <v>449.28699999999998</v>
      </c>
      <c r="R16" s="68">
        <v>1219.634</v>
      </c>
      <c r="S16" s="68">
        <v>143.12700000000001</v>
      </c>
      <c r="T16" s="68">
        <v>7555.7269999999999</v>
      </c>
      <c r="U16" s="68">
        <v>5079.232</v>
      </c>
      <c r="V16" s="68">
        <v>3177.7919999999999</v>
      </c>
      <c r="W16" s="68">
        <v>721.83600000000001</v>
      </c>
      <c r="X16" s="68">
        <v>1434.1220000000001</v>
      </c>
      <c r="Y16" s="68">
        <v>181.68600000000001</v>
      </c>
      <c r="Z16" s="68">
        <v>6215.4120000000003</v>
      </c>
      <c r="AA16" s="68">
        <v>2511.6129999999998</v>
      </c>
      <c r="AB16" s="68">
        <v>405.43299999999999</v>
      </c>
      <c r="AC16" s="68">
        <v>1433.0360000000001</v>
      </c>
      <c r="AD16" s="68">
        <v>1889.6759999999999</v>
      </c>
      <c r="AE16" s="68">
        <v>230.40799999999999</v>
      </c>
      <c r="AF16" s="68">
        <v>7088.3990000000003</v>
      </c>
      <c r="AG16" s="68">
        <v>2774.6289999999999</v>
      </c>
      <c r="AH16" s="68">
        <v>223.536</v>
      </c>
      <c r="AI16" s="68">
        <v>1780.7170000000001</v>
      </c>
      <c r="AJ16" s="68">
        <v>2147.7539999999999</v>
      </c>
      <c r="AK16" s="68">
        <v>253.92599999999999</v>
      </c>
      <c r="AL16" s="68">
        <v>9386.7150000000001</v>
      </c>
      <c r="AM16" s="68">
        <v>3328.3980000000001</v>
      </c>
      <c r="AN16" s="68">
        <v>189.84200000000001</v>
      </c>
      <c r="AO16" s="68">
        <v>1930.3710000000001</v>
      </c>
      <c r="AP16" s="68">
        <v>3637.759</v>
      </c>
      <c r="AQ16" s="68">
        <v>312.90600000000001</v>
      </c>
      <c r="AR16" s="68">
        <v>14234.742</v>
      </c>
      <c r="AS16" s="68">
        <v>4900.8509999999997</v>
      </c>
      <c r="AT16" s="68">
        <v>185.126</v>
      </c>
      <c r="AU16" s="68">
        <v>4068.72</v>
      </c>
      <c r="AV16" s="68">
        <v>4650.8130000000001</v>
      </c>
      <c r="AW16" s="68">
        <v>414.71</v>
      </c>
      <c r="AX16" s="68">
        <v>14566.08</v>
      </c>
      <c r="AY16" s="68">
        <v>5730.8519999999999</v>
      </c>
      <c r="AZ16" s="68">
        <v>192.33600000000001</v>
      </c>
      <c r="BA16" s="68">
        <v>3090.596</v>
      </c>
      <c r="BB16" s="68">
        <v>5021.8599999999997</v>
      </c>
      <c r="BC16" s="68">
        <v>417.42599999999999</v>
      </c>
      <c r="BD16" s="68">
        <v>54014.031000000003</v>
      </c>
      <c r="BE16" s="68">
        <v>25671.885999999999</v>
      </c>
      <c r="BF16" s="68">
        <v>296.82499999999999</v>
      </c>
      <c r="BG16" s="68">
        <v>10146.611000000001</v>
      </c>
      <c r="BH16" s="68">
        <v>17122.689999999999</v>
      </c>
      <c r="BI16" s="68">
        <v>681.66800000000001</v>
      </c>
      <c r="BJ16" s="68">
        <v>21821.769</v>
      </c>
      <c r="BK16" s="68">
        <v>9523.9619999999995</v>
      </c>
      <c r="BL16" s="68">
        <v>116.468</v>
      </c>
      <c r="BM16" s="68">
        <v>5233.2250000000004</v>
      </c>
      <c r="BN16" s="68">
        <v>6130</v>
      </c>
      <c r="BO16" s="68">
        <v>450.39100000000002</v>
      </c>
      <c r="BP16" s="68">
        <v>27637.759999999998</v>
      </c>
      <c r="BQ16" s="68">
        <v>13611.027</v>
      </c>
      <c r="BR16" s="68">
        <v>310.94400000000002</v>
      </c>
      <c r="BS16" s="68">
        <v>6773.6620000000003</v>
      </c>
      <c r="BT16" s="68">
        <v>6212.509</v>
      </c>
      <c r="BU16" s="68">
        <v>440.02699999999999</v>
      </c>
      <c r="BV16" s="68">
        <v>32093.011999999999</v>
      </c>
      <c r="BW16" s="68">
        <v>14911.454</v>
      </c>
      <c r="BX16" s="68">
        <v>306</v>
      </c>
      <c r="BY16" s="68">
        <v>6351</v>
      </c>
      <c r="BZ16" s="68">
        <v>9578.4240000000009</v>
      </c>
      <c r="CA16" s="68">
        <v>519.45899999999995</v>
      </c>
    </row>
    <row r="17" spans="1:79" ht="63" x14ac:dyDescent="0.25">
      <c r="A17" s="37" t="s">
        <v>34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97" t="s">
        <v>92</v>
      </c>
      <c r="BW17" s="97"/>
      <c r="BX17" s="97"/>
      <c r="BY17" s="97"/>
      <c r="BZ17" s="97"/>
      <c r="CA17" s="97"/>
    </row>
    <row r="18" spans="1:79" ht="15.75" x14ac:dyDescent="0.25">
      <c r="A18" s="37" t="s">
        <v>35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</row>
    <row r="19" spans="1:79" ht="47.25" x14ac:dyDescent="0.25">
      <c r="A19" s="37" t="s">
        <v>36</v>
      </c>
      <c r="B19" s="68" t="s">
        <v>92</v>
      </c>
      <c r="C19" s="68"/>
      <c r="D19" s="68"/>
      <c r="E19" s="68"/>
      <c r="F19" s="68"/>
      <c r="G19" s="68"/>
      <c r="H19" s="68">
        <v>88</v>
      </c>
      <c r="I19" s="68">
        <v>51</v>
      </c>
      <c r="J19" s="68">
        <v>3</v>
      </c>
      <c r="K19" s="68">
        <v>5</v>
      </c>
      <c r="L19" s="68">
        <v>23</v>
      </c>
      <c r="M19" s="68">
        <v>5</v>
      </c>
      <c r="N19" s="68">
        <v>99.206999999999994</v>
      </c>
      <c r="O19" s="68">
        <v>55.866999999999997</v>
      </c>
      <c r="P19" s="68">
        <v>9.0030000000000001</v>
      </c>
      <c r="Q19" s="68">
        <v>11.000999999999999</v>
      </c>
      <c r="R19" s="68">
        <v>21.832000000000001</v>
      </c>
      <c r="S19" s="68">
        <v>3.9209999999999998</v>
      </c>
      <c r="T19" s="68">
        <v>107.495</v>
      </c>
      <c r="U19" s="68">
        <v>54.085999999999999</v>
      </c>
      <c r="V19" s="68">
        <v>7.1260000000000003</v>
      </c>
      <c r="W19" s="68">
        <v>13.749000000000001</v>
      </c>
      <c r="X19" s="68">
        <v>28.645</v>
      </c>
      <c r="Y19" s="68">
        <v>4.2619999999999996</v>
      </c>
      <c r="Z19" s="68">
        <v>71.099999999999994</v>
      </c>
      <c r="AA19" s="68">
        <v>47.923000000000002</v>
      </c>
      <c r="AB19" s="68">
        <v>0.28399999999999997</v>
      </c>
      <c r="AC19" s="68">
        <v>4.6289999999999996</v>
      </c>
      <c r="AD19" s="68">
        <v>11.975</v>
      </c>
      <c r="AE19" s="68">
        <v>3.3279999999999998</v>
      </c>
      <c r="AF19" s="68">
        <v>71.495000000000005</v>
      </c>
      <c r="AG19" s="68">
        <v>47.923000000000002</v>
      </c>
      <c r="AH19" s="68"/>
      <c r="AI19" s="68">
        <v>4.681</v>
      </c>
      <c r="AJ19" s="68">
        <v>12.17</v>
      </c>
      <c r="AK19" s="68">
        <v>3.4780000000000002</v>
      </c>
      <c r="AL19" s="97" t="s">
        <v>92</v>
      </c>
      <c r="AM19" s="97"/>
      <c r="AN19" s="97"/>
      <c r="AO19" s="97"/>
      <c r="AP19" s="97"/>
      <c r="AQ19" s="97"/>
      <c r="AR19" s="97" t="s">
        <v>92</v>
      </c>
      <c r="AS19" s="97"/>
      <c r="AT19" s="97"/>
      <c r="AU19" s="97"/>
      <c r="AV19" s="97"/>
      <c r="AW19" s="97"/>
      <c r="AX19" s="97" t="s">
        <v>92</v>
      </c>
      <c r="AY19" s="97"/>
      <c r="AZ19" s="97"/>
      <c r="BA19" s="97"/>
      <c r="BB19" s="97"/>
      <c r="BC19" s="97"/>
      <c r="BD19" s="97" t="s">
        <v>92</v>
      </c>
      <c r="BE19" s="97"/>
      <c r="BF19" s="98"/>
      <c r="BG19" s="97"/>
      <c r="BH19" s="97"/>
      <c r="BI19" s="97"/>
      <c r="BJ19" s="68" t="s">
        <v>92</v>
      </c>
      <c r="BK19" s="68"/>
      <c r="BL19" s="88"/>
      <c r="BM19" s="68"/>
      <c r="BN19" s="68"/>
      <c r="BO19" s="68"/>
      <c r="BP19" s="68">
        <v>247.602</v>
      </c>
      <c r="BQ19" s="68">
        <v>180.905</v>
      </c>
      <c r="BR19" s="68"/>
      <c r="BS19" s="68">
        <v>7.3769999999999998</v>
      </c>
      <c r="BT19" s="68">
        <v>45.259</v>
      </c>
      <c r="BU19" s="68">
        <v>6.2469999999999999</v>
      </c>
      <c r="BV19" s="68" t="s">
        <v>92</v>
      </c>
      <c r="BW19" s="68"/>
      <c r="BX19" s="68"/>
      <c r="BY19" s="68"/>
      <c r="BZ19" s="68"/>
      <c r="CA19" s="68"/>
    </row>
    <row r="20" spans="1:79" ht="47.25" x14ac:dyDescent="0.25">
      <c r="A20" s="37" t="s">
        <v>37</v>
      </c>
      <c r="B20" s="68">
        <v>531</v>
      </c>
      <c r="C20" s="68">
        <v>337</v>
      </c>
      <c r="D20" s="68">
        <v>197</v>
      </c>
      <c r="E20" s="68">
        <v>83</v>
      </c>
      <c r="F20" s="68">
        <v>76</v>
      </c>
      <c r="G20" s="68">
        <v>26</v>
      </c>
      <c r="H20" s="68">
        <v>362</v>
      </c>
      <c r="I20" s="68">
        <v>156</v>
      </c>
      <c r="J20" s="68">
        <v>32</v>
      </c>
      <c r="K20" s="68">
        <v>85</v>
      </c>
      <c r="L20" s="68">
        <v>86</v>
      </c>
      <c r="M20" s="68">
        <v>27</v>
      </c>
      <c r="N20" s="68">
        <v>627.65499999999997</v>
      </c>
      <c r="O20" s="68">
        <v>351.91699999999997</v>
      </c>
      <c r="P20" s="68">
        <v>235.65199999999999</v>
      </c>
      <c r="Q20" s="68">
        <v>92.956000000000003</v>
      </c>
      <c r="R20" s="68">
        <v>93.352999999999994</v>
      </c>
      <c r="S20" s="68">
        <v>40.658000000000001</v>
      </c>
      <c r="T20" s="68">
        <v>686.68299999999999</v>
      </c>
      <c r="U20" s="68">
        <v>361.97699999999998</v>
      </c>
      <c r="V20" s="68">
        <v>225.435</v>
      </c>
      <c r="W20" s="68">
        <v>85.346000000000004</v>
      </c>
      <c r="X20" s="68">
        <v>124.125</v>
      </c>
      <c r="Y20" s="68">
        <v>53.445</v>
      </c>
      <c r="Z20" s="68">
        <v>565.26300000000003</v>
      </c>
      <c r="AA20" s="68">
        <v>146.108</v>
      </c>
      <c r="AB20" s="68">
        <v>0</v>
      </c>
      <c r="AC20" s="68">
        <v>76.87</v>
      </c>
      <c r="AD20" s="68">
        <v>189.524</v>
      </c>
      <c r="AE20" s="68">
        <v>55.637</v>
      </c>
      <c r="AF20" s="68">
        <v>624.19100000000003</v>
      </c>
      <c r="AG20" s="68">
        <v>151.33199999999999</v>
      </c>
      <c r="AH20" s="68"/>
      <c r="AI20" s="68">
        <v>74.587000000000003</v>
      </c>
      <c r="AJ20" s="68">
        <v>203.09</v>
      </c>
      <c r="AK20" s="68">
        <v>64.462999999999994</v>
      </c>
      <c r="AL20" s="68">
        <v>718.34100000000001</v>
      </c>
      <c r="AM20" s="68">
        <v>160.239</v>
      </c>
      <c r="AN20" s="68"/>
      <c r="AO20" s="68">
        <v>80.33</v>
      </c>
      <c r="AP20" s="68">
        <v>240.54</v>
      </c>
      <c r="AQ20" s="68">
        <v>88.346999999999994</v>
      </c>
      <c r="AR20" s="68">
        <v>1012.52</v>
      </c>
      <c r="AS20" s="68">
        <v>222.113</v>
      </c>
      <c r="AT20" s="68"/>
      <c r="AU20" s="68">
        <v>102.337</v>
      </c>
      <c r="AV20" s="68">
        <v>363.03300000000002</v>
      </c>
      <c r="AW20" s="68">
        <v>109.306</v>
      </c>
      <c r="AX20" s="68">
        <v>1072.3030000000001</v>
      </c>
      <c r="AY20" s="68">
        <v>224.256</v>
      </c>
      <c r="AZ20" s="68">
        <v>0.183</v>
      </c>
      <c r="BA20" s="68">
        <v>206.536</v>
      </c>
      <c r="BB20" s="68">
        <v>311.113</v>
      </c>
      <c r="BC20" s="68">
        <v>109.35</v>
      </c>
      <c r="BD20" s="68">
        <v>1301.155</v>
      </c>
      <c r="BE20" s="68">
        <v>219.648</v>
      </c>
      <c r="BF20" s="88">
        <v>0</v>
      </c>
      <c r="BG20" s="68">
        <v>274.57600000000002</v>
      </c>
      <c r="BH20" s="68">
        <v>416.91699999999997</v>
      </c>
      <c r="BI20" s="68">
        <v>160.755</v>
      </c>
      <c r="BJ20" s="68">
        <v>1657.9780000000001</v>
      </c>
      <c r="BK20" s="68">
        <v>311.27300000000002</v>
      </c>
      <c r="BL20" s="68"/>
      <c r="BM20" s="68">
        <v>519.36800000000005</v>
      </c>
      <c r="BN20" s="68">
        <v>604</v>
      </c>
      <c r="BO20" s="68">
        <v>144.578</v>
      </c>
      <c r="BP20" s="68">
        <v>1939.8440000000001</v>
      </c>
      <c r="BQ20" s="68">
        <v>319.45699999999999</v>
      </c>
      <c r="BR20" s="68"/>
      <c r="BS20" s="68">
        <v>822.76599999999996</v>
      </c>
      <c r="BT20" s="68">
        <v>529.23599999999999</v>
      </c>
      <c r="BU20" s="68">
        <v>183.934</v>
      </c>
      <c r="BV20" s="68">
        <v>2122.2739999999999</v>
      </c>
      <c r="BW20" s="68">
        <v>306.68900000000002</v>
      </c>
      <c r="BX20" s="68"/>
      <c r="BY20" s="68">
        <v>845.50300000000004</v>
      </c>
      <c r="BZ20" s="68">
        <v>701.71900000000005</v>
      </c>
      <c r="CA20" s="68">
        <v>181.69300000000001</v>
      </c>
    </row>
    <row r="21" spans="1:79" x14ac:dyDescent="0.25"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</row>
    <row r="22" spans="1:79" x14ac:dyDescent="0.25"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</row>
    <row r="24" spans="1:79" x14ac:dyDescent="0.25">
      <c r="A24" t="s">
        <v>90</v>
      </c>
    </row>
  </sheetData>
  <mergeCells count="15">
    <mergeCell ref="A1:C1"/>
    <mergeCell ref="A3:A4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D3:BI3"/>
    <mergeCell ref="BJ3:BO3"/>
    <mergeCell ref="BP3:BU3"/>
    <mergeCell ref="BV3:CA3"/>
  </mergeCells>
  <hyperlinks>
    <hyperlink ref="A1" location="Содержание!B5" display="      К содержанию" xr:uid="{00000000-0004-0000-0300-000000000000}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26"/>
  <sheetViews>
    <sheetView tabSelected="1" zoomScale="70" zoomScaleNormal="70" workbookViewId="0">
      <pane xSplit="1" ySplit="4" topLeftCell="S5" activePane="bottomRight" state="frozen"/>
      <selection pane="topRight" activeCell="B1" sqref="B1"/>
      <selection pane="bottomLeft" activeCell="A5" sqref="A5"/>
      <selection pane="bottomRight" activeCell="Z5" sqref="Z5"/>
    </sheetView>
  </sheetViews>
  <sheetFormatPr defaultColWidth="9.140625" defaultRowHeight="15.75" x14ac:dyDescent="0.25"/>
  <cols>
    <col min="1" max="1" width="35.7109375" style="2" customWidth="1"/>
    <col min="2" max="2" width="18.85546875" style="2" bestFit="1" customWidth="1"/>
    <col min="3" max="3" width="17.42578125" style="2" bestFit="1" customWidth="1"/>
    <col min="4" max="4" width="14.28515625" style="2" bestFit="1" customWidth="1"/>
    <col min="5" max="5" width="18.85546875" style="2" bestFit="1" customWidth="1"/>
    <col min="6" max="6" width="17.42578125" style="2" bestFit="1" customWidth="1"/>
    <col min="7" max="7" width="17.140625" style="2" bestFit="1" customWidth="1"/>
    <col min="8" max="8" width="18.85546875" style="2" bestFit="1" customWidth="1"/>
    <col min="9" max="9" width="17.42578125" style="2" bestFit="1" customWidth="1"/>
    <col min="10" max="10" width="14.28515625" style="2" bestFit="1" customWidth="1"/>
    <col min="11" max="12" width="18.85546875" style="2" bestFit="1" customWidth="1"/>
    <col min="13" max="13" width="17.140625" style="2" bestFit="1" customWidth="1"/>
    <col min="14" max="14" width="18.85546875" style="2" bestFit="1" customWidth="1"/>
    <col min="15" max="15" width="19.42578125" style="8" bestFit="1" customWidth="1"/>
    <col min="16" max="16" width="15.42578125" style="8" bestFit="1" customWidth="1"/>
    <col min="17" max="18" width="21" style="8" bestFit="1" customWidth="1"/>
    <col min="19" max="19" width="19.42578125" style="8" bestFit="1" customWidth="1"/>
    <col min="20" max="20" width="18.85546875" style="2" bestFit="1" customWidth="1"/>
    <col min="21" max="21" width="17.42578125" style="2" bestFit="1" customWidth="1"/>
    <col min="22" max="22" width="14.28515625" style="2" bestFit="1" customWidth="1"/>
    <col min="23" max="23" width="18.85546875" style="2" bestFit="1" customWidth="1"/>
    <col min="24" max="24" width="18.85546875" style="2" customWidth="1"/>
    <col min="25" max="25" width="17.42578125" style="2" customWidth="1"/>
    <col min="26" max="26" width="18.7109375" style="2" customWidth="1"/>
    <col min="27" max="27" width="17.28515625" style="2" customWidth="1"/>
    <col min="28" max="28" width="14.140625" style="2" customWidth="1"/>
    <col min="29" max="31" width="17.28515625" style="2" customWidth="1"/>
    <col min="32" max="32" width="18.7109375" style="2" bestFit="1" customWidth="1"/>
    <col min="33" max="33" width="17.28515625" style="2" bestFit="1" customWidth="1"/>
    <col min="34" max="34" width="14.140625" style="2" bestFit="1" customWidth="1"/>
    <col min="35" max="37" width="17.28515625" style="2" bestFit="1" customWidth="1"/>
    <col min="38" max="16384" width="9.140625" style="2"/>
  </cols>
  <sheetData>
    <row r="1" spans="1:37" ht="34.5" customHeight="1" x14ac:dyDescent="0.25">
      <c r="A1" s="26" t="s">
        <v>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</row>
    <row r="2" spans="1:37" ht="20.25" customHeight="1" x14ac:dyDescent="0.25">
      <c r="A2" s="133" t="s">
        <v>45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</row>
    <row r="3" spans="1:37" x14ac:dyDescent="0.25">
      <c r="A3" s="128"/>
      <c r="B3" s="129">
        <v>2017</v>
      </c>
      <c r="C3" s="129"/>
      <c r="D3" s="129"/>
      <c r="E3" s="129"/>
      <c r="F3" s="129"/>
      <c r="G3" s="129"/>
      <c r="H3" s="129">
        <v>2018</v>
      </c>
      <c r="I3" s="129"/>
      <c r="J3" s="129"/>
      <c r="K3" s="129"/>
      <c r="L3" s="129"/>
      <c r="M3" s="129"/>
      <c r="N3" s="129">
        <v>2019</v>
      </c>
      <c r="O3" s="129"/>
      <c r="P3" s="129"/>
      <c r="Q3" s="129"/>
      <c r="R3" s="129"/>
      <c r="S3" s="129"/>
      <c r="T3" s="129">
        <v>2020</v>
      </c>
      <c r="U3" s="129"/>
      <c r="V3" s="129"/>
      <c r="W3" s="129"/>
      <c r="X3" s="129"/>
      <c r="Y3" s="129"/>
      <c r="Z3" s="129">
        <v>2021</v>
      </c>
      <c r="AA3" s="129"/>
      <c r="AB3" s="129"/>
      <c r="AC3" s="129"/>
      <c r="AD3" s="129"/>
      <c r="AE3" s="129"/>
      <c r="AF3" s="129">
        <v>2022</v>
      </c>
      <c r="AG3" s="129"/>
      <c r="AH3" s="129"/>
      <c r="AI3" s="129"/>
      <c r="AJ3" s="129"/>
      <c r="AK3" s="129"/>
    </row>
    <row r="4" spans="1:37" ht="47.25" x14ac:dyDescent="0.25">
      <c r="A4" s="128"/>
      <c r="B4" s="25" t="s">
        <v>15</v>
      </c>
      <c r="C4" s="25" t="s">
        <v>22</v>
      </c>
      <c r="D4" s="25" t="s">
        <v>86</v>
      </c>
      <c r="E4" s="25" t="s">
        <v>17</v>
      </c>
      <c r="F4" s="25" t="s">
        <v>18</v>
      </c>
      <c r="G4" s="25" t="s">
        <v>19</v>
      </c>
      <c r="H4" s="25" t="s">
        <v>15</v>
      </c>
      <c r="I4" s="25" t="s">
        <v>22</v>
      </c>
      <c r="J4" s="66" t="s">
        <v>86</v>
      </c>
      <c r="K4" s="25" t="s">
        <v>17</v>
      </c>
      <c r="L4" s="25" t="s">
        <v>18</v>
      </c>
      <c r="M4" s="25" t="s">
        <v>19</v>
      </c>
      <c r="N4" s="25" t="s">
        <v>15</v>
      </c>
      <c r="O4" s="56" t="s">
        <v>22</v>
      </c>
      <c r="P4" s="66" t="s">
        <v>86</v>
      </c>
      <c r="Q4" s="56" t="s">
        <v>17</v>
      </c>
      <c r="R4" s="56" t="s">
        <v>18</v>
      </c>
      <c r="S4" s="56" t="s">
        <v>19</v>
      </c>
      <c r="T4" s="25" t="s">
        <v>15</v>
      </c>
      <c r="U4" s="25" t="s">
        <v>22</v>
      </c>
      <c r="V4" s="66" t="s">
        <v>86</v>
      </c>
      <c r="W4" s="25" t="s">
        <v>17</v>
      </c>
      <c r="X4" s="25" t="s">
        <v>18</v>
      </c>
      <c r="Y4" s="25" t="s">
        <v>19</v>
      </c>
      <c r="Z4" s="75" t="s">
        <v>15</v>
      </c>
      <c r="AA4" s="75" t="s">
        <v>22</v>
      </c>
      <c r="AB4" s="75" t="s">
        <v>86</v>
      </c>
      <c r="AC4" s="75" t="s">
        <v>17</v>
      </c>
      <c r="AD4" s="75" t="s">
        <v>18</v>
      </c>
      <c r="AE4" s="75" t="s">
        <v>19</v>
      </c>
      <c r="AF4" s="96" t="s">
        <v>15</v>
      </c>
      <c r="AG4" s="96" t="s">
        <v>22</v>
      </c>
      <c r="AH4" s="96" t="s">
        <v>86</v>
      </c>
      <c r="AI4" s="96" t="s">
        <v>17</v>
      </c>
      <c r="AJ4" s="96" t="s">
        <v>18</v>
      </c>
      <c r="AK4" s="96" t="s">
        <v>19</v>
      </c>
    </row>
    <row r="5" spans="1:37" s="1" customFormat="1" ht="31.5" x14ac:dyDescent="0.25">
      <c r="A5" s="47" t="s">
        <v>21</v>
      </c>
      <c r="B5" s="48">
        <v>622168447</v>
      </c>
      <c r="C5" s="48">
        <v>186722890</v>
      </c>
      <c r="D5" s="48">
        <v>2095357</v>
      </c>
      <c r="E5" s="48">
        <v>140035337</v>
      </c>
      <c r="F5" s="48">
        <v>269014459</v>
      </c>
      <c r="G5" s="48">
        <v>10965154</v>
      </c>
      <c r="H5" s="48">
        <v>703123093</v>
      </c>
      <c r="I5" s="48">
        <v>203419791</v>
      </c>
      <c r="J5" s="48">
        <v>2200636</v>
      </c>
      <c r="K5" s="48">
        <v>163389172</v>
      </c>
      <c r="L5" s="48">
        <v>311683243</v>
      </c>
      <c r="M5" s="48">
        <v>14375069</v>
      </c>
      <c r="N5" s="52">
        <v>764490335</v>
      </c>
      <c r="O5" s="52">
        <v>218312814</v>
      </c>
      <c r="P5" s="52">
        <v>2308525</v>
      </c>
      <c r="Q5" s="52">
        <v>177059850</v>
      </c>
      <c r="R5" s="52">
        <v>338719127</v>
      </c>
      <c r="S5" s="52">
        <v>16950980</v>
      </c>
      <c r="T5" s="52">
        <v>812401789</v>
      </c>
      <c r="U5" s="52">
        <v>228451703</v>
      </c>
      <c r="V5" s="52">
        <v>2330435</v>
      </c>
      <c r="W5" s="52">
        <v>184865388</v>
      </c>
      <c r="X5" s="52">
        <v>364245056</v>
      </c>
      <c r="Y5" s="52">
        <v>18952291</v>
      </c>
      <c r="Z5" s="76">
        <v>891574879</v>
      </c>
      <c r="AA5" s="52">
        <v>237400142</v>
      </c>
      <c r="AB5" s="52">
        <v>2260314</v>
      </c>
      <c r="AC5" s="52">
        <v>208037529</v>
      </c>
      <c r="AD5" s="52">
        <v>403023208</v>
      </c>
      <c r="AE5" s="52">
        <v>23004860</v>
      </c>
      <c r="AF5" s="76">
        <v>945555537</v>
      </c>
      <c r="AG5" s="52">
        <v>253501286</v>
      </c>
      <c r="AH5" s="52">
        <v>1712942</v>
      </c>
      <c r="AI5" s="52">
        <v>225157116</v>
      </c>
      <c r="AJ5" s="52">
        <v>425105118</v>
      </c>
      <c r="AK5" s="52">
        <v>21692908</v>
      </c>
    </row>
    <row r="6" spans="1:37" customFormat="1" ht="63" x14ac:dyDescent="0.25">
      <c r="A6" s="64" t="s">
        <v>67</v>
      </c>
      <c r="B6" s="65">
        <v>43537504</v>
      </c>
      <c r="C6" s="92">
        <v>22187989</v>
      </c>
      <c r="D6" s="92">
        <v>191597</v>
      </c>
      <c r="E6" s="92">
        <v>5656617</v>
      </c>
      <c r="F6" s="92">
        <v>10439097</v>
      </c>
      <c r="G6" s="92">
        <v>840884</v>
      </c>
      <c r="H6" s="65">
        <v>58511389</v>
      </c>
      <c r="I6" s="92">
        <v>27835482</v>
      </c>
      <c r="J6" s="92">
        <v>198168</v>
      </c>
      <c r="K6" s="92">
        <v>8349269</v>
      </c>
      <c r="L6" s="92">
        <v>15170646</v>
      </c>
      <c r="M6" s="92">
        <v>1134305</v>
      </c>
      <c r="N6" s="68">
        <v>70507877</v>
      </c>
      <c r="O6" s="92">
        <v>34333064</v>
      </c>
      <c r="P6" s="92">
        <v>177582</v>
      </c>
      <c r="Q6" s="92">
        <v>9641612</v>
      </c>
      <c r="R6" s="92">
        <v>17065418</v>
      </c>
      <c r="S6" s="93">
        <v>1151735</v>
      </c>
      <c r="T6" s="65">
        <v>69562223</v>
      </c>
      <c r="U6" s="93">
        <v>33203182</v>
      </c>
      <c r="V6" s="93">
        <v>170924</v>
      </c>
      <c r="W6" s="93">
        <v>9811165</v>
      </c>
      <c r="X6" s="93">
        <v>14891403</v>
      </c>
      <c r="Y6" s="93">
        <v>1115437</v>
      </c>
      <c r="Z6" s="77">
        <v>77635754</v>
      </c>
      <c r="AA6" s="93">
        <v>35498360</v>
      </c>
      <c r="AB6" s="93">
        <v>155998</v>
      </c>
      <c r="AC6" s="93">
        <v>11765652</v>
      </c>
      <c r="AD6" s="93">
        <v>16303575</v>
      </c>
      <c r="AE6" s="93">
        <v>1517523</v>
      </c>
      <c r="AF6" s="77">
        <v>82803820</v>
      </c>
      <c r="AG6" s="93">
        <v>38107266</v>
      </c>
      <c r="AH6" s="93">
        <v>132901</v>
      </c>
      <c r="AI6" s="93">
        <v>12340833</v>
      </c>
      <c r="AJ6" s="93">
        <v>18345346</v>
      </c>
      <c r="AK6" s="93">
        <v>1992894</v>
      </c>
    </row>
    <row r="7" spans="1:37" customFormat="1" ht="31.5" x14ac:dyDescent="0.25">
      <c r="A7" s="64" t="s">
        <v>68</v>
      </c>
      <c r="B7" s="65">
        <v>514073</v>
      </c>
      <c r="C7" s="92">
        <v>94276</v>
      </c>
      <c r="D7" s="100" t="s">
        <v>92</v>
      </c>
      <c r="E7" s="92">
        <v>91096</v>
      </c>
      <c r="F7" s="92">
        <v>238355</v>
      </c>
      <c r="G7" s="92">
        <v>83038</v>
      </c>
      <c r="H7" s="65">
        <v>576982</v>
      </c>
      <c r="I7" s="100" t="s">
        <v>92</v>
      </c>
      <c r="J7" s="100" t="s">
        <v>92</v>
      </c>
      <c r="K7" s="92">
        <v>79401</v>
      </c>
      <c r="L7" s="92">
        <v>265638</v>
      </c>
      <c r="M7" s="92">
        <v>140393</v>
      </c>
      <c r="N7" s="68">
        <v>465324</v>
      </c>
      <c r="O7" s="100" t="s">
        <v>92</v>
      </c>
      <c r="P7" s="100" t="s">
        <v>92</v>
      </c>
      <c r="Q7" s="92">
        <v>77047</v>
      </c>
      <c r="R7" s="92">
        <v>208826</v>
      </c>
      <c r="S7" s="93">
        <v>88382</v>
      </c>
      <c r="T7" s="65">
        <v>337397</v>
      </c>
      <c r="U7" s="93">
        <v>60844</v>
      </c>
      <c r="V7" s="100" t="s">
        <v>92</v>
      </c>
      <c r="W7" s="93">
        <v>69740</v>
      </c>
      <c r="X7" s="100" t="s">
        <v>92</v>
      </c>
      <c r="Y7" s="100" t="s">
        <v>92</v>
      </c>
      <c r="Z7" s="77">
        <v>418019</v>
      </c>
      <c r="AA7" s="100" t="s">
        <v>92</v>
      </c>
      <c r="AB7" s="100" t="s">
        <v>92</v>
      </c>
      <c r="AC7" s="93">
        <v>67591</v>
      </c>
      <c r="AD7" s="93">
        <v>181971</v>
      </c>
      <c r="AE7" s="100" t="s">
        <v>92</v>
      </c>
      <c r="AF7" s="77">
        <v>469503</v>
      </c>
      <c r="AG7" s="100" t="s">
        <v>92</v>
      </c>
      <c r="AH7" s="100" t="s">
        <v>92</v>
      </c>
      <c r="AI7" s="93">
        <v>181557</v>
      </c>
      <c r="AJ7" s="93" t="s">
        <v>92</v>
      </c>
      <c r="AK7" s="100" t="s">
        <v>92</v>
      </c>
    </row>
    <row r="8" spans="1:37" customFormat="1" ht="31.5" x14ac:dyDescent="0.25">
      <c r="A8" s="64" t="s">
        <v>69</v>
      </c>
      <c r="B8" s="69">
        <v>352834988</v>
      </c>
      <c r="C8" s="92">
        <v>116232288</v>
      </c>
      <c r="D8" s="92">
        <v>1129289</v>
      </c>
      <c r="E8" s="92">
        <v>39241013</v>
      </c>
      <c r="F8" s="92">
        <v>186151479</v>
      </c>
      <c r="G8" s="92">
        <v>3595861</v>
      </c>
      <c r="H8" s="65">
        <v>385538953</v>
      </c>
      <c r="I8" s="92">
        <v>123516616</v>
      </c>
      <c r="J8" s="92">
        <v>1213526</v>
      </c>
      <c r="K8" s="92">
        <v>41911859</v>
      </c>
      <c r="L8" s="92">
        <v>213850372</v>
      </c>
      <c r="M8" s="92">
        <v>4202217</v>
      </c>
      <c r="N8" s="68">
        <v>413092840</v>
      </c>
      <c r="O8" s="92">
        <v>130405797</v>
      </c>
      <c r="P8" s="92">
        <v>1249196</v>
      </c>
      <c r="Q8" s="92">
        <v>42604166</v>
      </c>
      <c r="R8" s="92">
        <v>232966959</v>
      </c>
      <c r="S8" s="93">
        <v>4684413</v>
      </c>
      <c r="T8" s="65">
        <v>440969770</v>
      </c>
      <c r="U8" s="93">
        <v>137421821</v>
      </c>
      <c r="V8" s="93">
        <v>1359223</v>
      </c>
      <c r="W8" s="93">
        <v>44800688</v>
      </c>
      <c r="X8" s="93">
        <v>250655802</v>
      </c>
      <c r="Y8" s="93">
        <v>5249878</v>
      </c>
      <c r="Z8" s="77">
        <v>471757301</v>
      </c>
      <c r="AA8" s="93">
        <v>141297673</v>
      </c>
      <c r="AB8" s="93">
        <v>1336879</v>
      </c>
      <c r="AC8" s="93">
        <v>46133212</v>
      </c>
      <c r="AD8" s="93">
        <v>275055872</v>
      </c>
      <c r="AE8" s="93">
        <v>6463713</v>
      </c>
      <c r="AF8" s="77">
        <v>521914814</v>
      </c>
      <c r="AG8" s="93">
        <v>154047667</v>
      </c>
      <c r="AH8" s="93">
        <v>1197841</v>
      </c>
      <c r="AI8" s="93">
        <v>58046442</v>
      </c>
      <c r="AJ8" s="93">
        <v>301031640</v>
      </c>
      <c r="AK8" s="93">
        <v>5892167</v>
      </c>
    </row>
    <row r="9" spans="1:37" customFormat="1" ht="78.75" x14ac:dyDescent="0.25">
      <c r="A9" s="64" t="s">
        <v>70</v>
      </c>
      <c r="B9" s="65">
        <v>47424642</v>
      </c>
      <c r="C9" s="92">
        <v>4651047</v>
      </c>
      <c r="D9" s="92">
        <v>5252</v>
      </c>
      <c r="E9" s="92">
        <v>21324990</v>
      </c>
      <c r="F9" s="92">
        <v>20482581</v>
      </c>
      <c r="G9" s="92">
        <v>789482</v>
      </c>
      <c r="H9" s="65">
        <v>61897212</v>
      </c>
      <c r="I9" s="92">
        <v>5138834</v>
      </c>
      <c r="J9" s="92">
        <v>5001</v>
      </c>
      <c r="K9" s="92">
        <v>29805963</v>
      </c>
      <c r="L9" s="92">
        <v>25932471</v>
      </c>
      <c r="M9" s="92">
        <v>927093</v>
      </c>
      <c r="N9" s="68">
        <v>66395360</v>
      </c>
      <c r="O9" s="92">
        <v>5241606</v>
      </c>
      <c r="P9" s="92">
        <v>6346</v>
      </c>
      <c r="Q9" s="92">
        <v>32023742</v>
      </c>
      <c r="R9" s="92">
        <v>27998558</v>
      </c>
      <c r="S9" s="93">
        <v>1039361</v>
      </c>
      <c r="T9" s="65">
        <v>77886910</v>
      </c>
      <c r="U9" s="93">
        <v>6899579</v>
      </c>
      <c r="V9" s="93">
        <v>253194</v>
      </c>
      <c r="W9" s="93">
        <v>35297981</v>
      </c>
      <c r="X9" s="93">
        <v>33951955</v>
      </c>
      <c r="Y9" s="93">
        <v>1656018</v>
      </c>
      <c r="Z9" s="77">
        <v>80998046</v>
      </c>
      <c r="AA9" s="93">
        <v>7355630</v>
      </c>
      <c r="AB9" s="93">
        <v>261107</v>
      </c>
      <c r="AC9" s="93">
        <v>38072572</v>
      </c>
      <c r="AD9" s="93">
        <v>33746293</v>
      </c>
      <c r="AE9" s="93">
        <v>1734584</v>
      </c>
      <c r="AF9" s="77">
        <v>82780084</v>
      </c>
      <c r="AG9" s="93">
        <v>7565991</v>
      </c>
      <c r="AH9" s="93">
        <v>40827</v>
      </c>
      <c r="AI9" s="93">
        <v>39698936</v>
      </c>
      <c r="AJ9" s="93">
        <v>33281949</v>
      </c>
      <c r="AK9" s="93">
        <v>2106173</v>
      </c>
    </row>
    <row r="10" spans="1:37" customFormat="1" ht="94.5" x14ac:dyDescent="0.25">
      <c r="A10" s="64" t="s">
        <v>71</v>
      </c>
      <c r="B10" s="65">
        <v>9253768</v>
      </c>
      <c r="C10" s="92">
        <v>814408</v>
      </c>
      <c r="D10" s="100" t="s">
        <v>92</v>
      </c>
      <c r="E10" s="92">
        <v>6209699</v>
      </c>
      <c r="F10" s="92">
        <v>1673581</v>
      </c>
      <c r="G10" s="92">
        <v>476182</v>
      </c>
      <c r="H10" s="65">
        <v>10881710</v>
      </c>
      <c r="I10" s="92">
        <v>839706</v>
      </c>
      <c r="J10" s="100" t="s">
        <v>92</v>
      </c>
      <c r="K10" s="92">
        <v>7670329</v>
      </c>
      <c r="L10" s="92">
        <v>1817837</v>
      </c>
      <c r="M10" s="92">
        <v>468239</v>
      </c>
      <c r="N10" s="68">
        <v>11634011</v>
      </c>
      <c r="O10" s="92">
        <v>813708</v>
      </c>
      <c r="P10" s="100" t="s">
        <v>92</v>
      </c>
      <c r="Q10" s="92">
        <v>8183589</v>
      </c>
      <c r="R10" s="92">
        <v>1958260</v>
      </c>
      <c r="S10" s="93">
        <v>567818</v>
      </c>
      <c r="T10" s="65">
        <v>12393493</v>
      </c>
      <c r="U10" s="93">
        <v>787410</v>
      </c>
      <c r="V10" s="100" t="s">
        <v>92</v>
      </c>
      <c r="W10" s="93">
        <v>8638340</v>
      </c>
      <c r="X10" s="93">
        <v>2395199</v>
      </c>
      <c r="Y10" s="93">
        <v>503653</v>
      </c>
      <c r="Z10" s="77">
        <v>27352838</v>
      </c>
      <c r="AA10" s="93">
        <v>4339314</v>
      </c>
      <c r="AB10" s="100" t="s">
        <v>92</v>
      </c>
      <c r="AC10" s="93">
        <v>14993657</v>
      </c>
      <c r="AD10" s="93">
        <v>7042509</v>
      </c>
      <c r="AE10" s="100" t="s">
        <v>92</v>
      </c>
      <c r="AF10" s="77">
        <v>19079795</v>
      </c>
      <c r="AG10" s="93">
        <v>925365</v>
      </c>
      <c r="AH10" s="100" t="s">
        <v>92</v>
      </c>
      <c r="AI10" s="93">
        <v>13391477</v>
      </c>
      <c r="AJ10" s="93">
        <v>4117907</v>
      </c>
      <c r="AK10" s="100" t="s">
        <v>92</v>
      </c>
    </row>
    <row r="11" spans="1:37" customFormat="1" x14ac:dyDescent="0.25">
      <c r="A11" s="64" t="s">
        <v>72</v>
      </c>
      <c r="B11" s="65">
        <v>5469039</v>
      </c>
      <c r="C11" s="92">
        <v>816515</v>
      </c>
      <c r="D11" s="100" t="s">
        <v>92</v>
      </c>
      <c r="E11" s="92">
        <v>2248661</v>
      </c>
      <c r="F11" s="92">
        <v>1150251</v>
      </c>
      <c r="G11" s="92">
        <v>1142959</v>
      </c>
      <c r="H11" s="65">
        <v>9265414</v>
      </c>
      <c r="I11" s="92">
        <v>2109386</v>
      </c>
      <c r="J11" s="100" t="s">
        <v>92</v>
      </c>
      <c r="K11" s="92">
        <v>3299730</v>
      </c>
      <c r="L11" s="92">
        <v>1990104</v>
      </c>
      <c r="M11" s="92">
        <v>1790546</v>
      </c>
      <c r="N11" s="68">
        <v>7894433</v>
      </c>
      <c r="O11" s="92">
        <v>2480307</v>
      </c>
      <c r="P11" s="100" t="s">
        <v>92</v>
      </c>
      <c r="Q11" s="92">
        <v>1434725</v>
      </c>
      <c r="R11" s="92">
        <v>1905983</v>
      </c>
      <c r="S11" s="93">
        <v>2029649</v>
      </c>
      <c r="T11" s="65">
        <v>6499287</v>
      </c>
      <c r="U11" s="93">
        <v>800450</v>
      </c>
      <c r="V11" s="93">
        <v>58364</v>
      </c>
      <c r="W11" s="93">
        <v>1370012</v>
      </c>
      <c r="X11" s="93">
        <v>2224055</v>
      </c>
      <c r="Y11" s="93">
        <v>2077546</v>
      </c>
      <c r="Z11" s="77">
        <v>6073153</v>
      </c>
      <c r="AA11" s="93">
        <v>771431</v>
      </c>
      <c r="AB11" s="100" t="s">
        <v>92</v>
      </c>
      <c r="AC11" s="93">
        <v>1396012</v>
      </c>
      <c r="AD11" s="93">
        <v>2506210</v>
      </c>
      <c r="AE11" s="93">
        <v>1373476</v>
      </c>
      <c r="AF11" s="77">
        <v>6003066</v>
      </c>
      <c r="AG11" s="93">
        <v>731628</v>
      </c>
      <c r="AH11" s="100" t="s">
        <v>92</v>
      </c>
      <c r="AI11" s="93">
        <v>1435963</v>
      </c>
      <c r="AJ11" s="93">
        <v>2456894</v>
      </c>
      <c r="AK11" s="93">
        <v>1360211</v>
      </c>
    </row>
    <row r="12" spans="1:37" customFormat="1" ht="63" x14ac:dyDescent="0.25">
      <c r="A12" s="64" t="s">
        <v>73</v>
      </c>
      <c r="B12" s="65">
        <v>62111629</v>
      </c>
      <c r="C12" s="92">
        <v>11802868</v>
      </c>
      <c r="D12" s="100" t="s">
        <v>92</v>
      </c>
      <c r="E12" s="92">
        <v>31893482</v>
      </c>
      <c r="F12" s="92">
        <v>16681879</v>
      </c>
      <c r="G12" s="92">
        <v>714320</v>
      </c>
      <c r="H12" s="65">
        <v>61652515</v>
      </c>
      <c r="I12" s="92">
        <v>11596831</v>
      </c>
      <c r="J12" s="100" t="s">
        <v>92</v>
      </c>
      <c r="K12" s="92">
        <v>32282918</v>
      </c>
      <c r="L12" s="92">
        <v>16553882</v>
      </c>
      <c r="M12" s="92">
        <v>1057457</v>
      </c>
      <c r="N12" s="68">
        <v>66128557</v>
      </c>
      <c r="O12" s="92">
        <v>13868511</v>
      </c>
      <c r="P12" s="100" t="s">
        <v>92</v>
      </c>
      <c r="Q12" s="92">
        <v>33690421</v>
      </c>
      <c r="R12" s="92">
        <v>16605406</v>
      </c>
      <c r="S12" s="93">
        <v>1740515</v>
      </c>
      <c r="T12" s="65">
        <v>65391975</v>
      </c>
      <c r="U12" s="93">
        <v>14385778</v>
      </c>
      <c r="V12" s="100" t="s">
        <v>92</v>
      </c>
      <c r="W12" s="93">
        <v>31253493</v>
      </c>
      <c r="X12" s="93">
        <v>17519875</v>
      </c>
      <c r="Y12" s="93">
        <v>2121939</v>
      </c>
      <c r="Z12" s="77">
        <v>77791613</v>
      </c>
      <c r="AA12" s="93">
        <v>15653551</v>
      </c>
      <c r="AB12" s="100" t="s">
        <v>92</v>
      </c>
      <c r="AC12" s="93">
        <v>39510185</v>
      </c>
      <c r="AD12" s="93">
        <v>19869269</v>
      </c>
      <c r="AE12" s="93">
        <v>2609602</v>
      </c>
      <c r="AF12" s="77">
        <v>78162774</v>
      </c>
      <c r="AG12" s="93">
        <v>17032677</v>
      </c>
      <c r="AH12" s="100" t="s">
        <v>92</v>
      </c>
      <c r="AI12" s="93">
        <v>39611406</v>
      </c>
      <c r="AJ12" s="93">
        <v>19927281</v>
      </c>
      <c r="AK12" s="93">
        <v>1451916</v>
      </c>
    </row>
    <row r="13" spans="1:37" customFormat="1" ht="31.5" x14ac:dyDescent="0.25">
      <c r="A13" s="64" t="s">
        <v>74</v>
      </c>
      <c r="B13" s="65">
        <v>31405829</v>
      </c>
      <c r="C13" s="92">
        <v>3243453</v>
      </c>
      <c r="D13" s="92">
        <v>350188</v>
      </c>
      <c r="E13" s="92">
        <v>19096482</v>
      </c>
      <c r="F13" s="92">
        <v>6532763</v>
      </c>
      <c r="G13" s="92">
        <v>2264116</v>
      </c>
      <c r="H13" s="65">
        <v>34824295</v>
      </c>
      <c r="I13" s="92">
        <v>4629219</v>
      </c>
      <c r="J13" s="92">
        <v>341597</v>
      </c>
      <c r="K13" s="92">
        <v>19982978</v>
      </c>
      <c r="L13" s="92">
        <v>7792566</v>
      </c>
      <c r="M13" s="92">
        <v>2350105</v>
      </c>
      <c r="N13" s="68">
        <v>38595915</v>
      </c>
      <c r="O13" s="92">
        <v>4468046</v>
      </c>
      <c r="P13" s="92">
        <v>299930</v>
      </c>
      <c r="Q13" s="92">
        <v>22606253</v>
      </c>
      <c r="R13" s="92">
        <v>8626774</v>
      </c>
      <c r="S13" s="93">
        <v>2798225</v>
      </c>
      <c r="T13" s="65">
        <v>38825006</v>
      </c>
      <c r="U13" s="93">
        <v>4338362</v>
      </c>
      <c r="V13" s="93">
        <v>55897</v>
      </c>
      <c r="W13" s="93">
        <v>22075047</v>
      </c>
      <c r="X13" s="93">
        <v>9175911</v>
      </c>
      <c r="Y13" s="93">
        <v>3136108</v>
      </c>
      <c r="Z13" s="77">
        <v>41716872</v>
      </c>
      <c r="AA13" s="93">
        <v>4425659</v>
      </c>
      <c r="AB13" s="93">
        <v>67987</v>
      </c>
      <c r="AC13" s="93">
        <v>23193608</v>
      </c>
      <c r="AD13" s="93">
        <v>10302107</v>
      </c>
      <c r="AE13" s="93">
        <v>3693290</v>
      </c>
      <c r="AF13" s="77">
        <v>48563604</v>
      </c>
      <c r="AG13" s="93">
        <v>4835843</v>
      </c>
      <c r="AH13" s="93">
        <v>68589</v>
      </c>
      <c r="AI13" s="93">
        <v>27086714</v>
      </c>
      <c r="AJ13" s="93">
        <v>11029273</v>
      </c>
      <c r="AK13" s="93">
        <v>5595307</v>
      </c>
    </row>
    <row r="14" spans="1:37" customFormat="1" ht="47.25" x14ac:dyDescent="0.25">
      <c r="A14" s="64" t="s">
        <v>75</v>
      </c>
      <c r="B14" s="65">
        <v>3043117</v>
      </c>
      <c r="C14" s="92">
        <v>2500575</v>
      </c>
      <c r="D14" s="100" t="s">
        <v>92</v>
      </c>
      <c r="E14" s="92">
        <v>180355</v>
      </c>
      <c r="F14" s="92">
        <v>190118</v>
      </c>
      <c r="G14" s="92">
        <v>12651</v>
      </c>
      <c r="H14" s="65">
        <v>3043789</v>
      </c>
      <c r="I14" s="92">
        <v>2463308</v>
      </c>
      <c r="J14" s="92"/>
      <c r="K14" s="92">
        <v>185454</v>
      </c>
      <c r="L14" s="92">
        <v>300451</v>
      </c>
      <c r="M14" s="92">
        <v>1675</v>
      </c>
      <c r="N14" s="68">
        <v>3068942</v>
      </c>
      <c r="O14" s="92">
        <v>2465673</v>
      </c>
      <c r="P14" s="92"/>
      <c r="Q14" s="92">
        <v>176346</v>
      </c>
      <c r="R14" s="100" t="s">
        <v>92</v>
      </c>
      <c r="S14" s="100" t="s">
        <v>92</v>
      </c>
      <c r="T14" s="65">
        <v>3812649</v>
      </c>
      <c r="U14" s="93">
        <v>3059472</v>
      </c>
      <c r="V14" s="93"/>
      <c r="W14" s="93">
        <v>213431</v>
      </c>
      <c r="X14" s="93">
        <v>443696</v>
      </c>
      <c r="Y14" s="93">
        <v>3479</v>
      </c>
      <c r="Z14" s="77">
        <v>3497567</v>
      </c>
      <c r="AA14" s="93">
        <v>2712867</v>
      </c>
      <c r="AB14" s="93"/>
      <c r="AC14" s="93">
        <v>120630</v>
      </c>
      <c r="AD14" s="93">
        <v>646227</v>
      </c>
      <c r="AE14" s="93">
        <v>5231</v>
      </c>
      <c r="AF14" s="77">
        <v>3833624</v>
      </c>
      <c r="AG14" s="93">
        <v>2756491</v>
      </c>
      <c r="AH14" s="93"/>
      <c r="AI14" s="93">
        <v>113614</v>
      </c>
      <c r="AJ14" s="93">
        <v>944871</v>
      </c>
      <c r="AK14" s="93">
        <v>6210</v>
      </c>
    </row>
    <row r="15" spans="1:37" customFormat="1" ht="31.5" x14ac:dyDescent="0.25">
      <c r="A15" s="64" t="s">
        <v>76</v>
      </c>
      <c r="B15" s="69">
        <v>17264988</v>
      </c>
      <c r="C15" s="92">
        <v>673863</v>
      </c>
      <c r="D15" s="100" t="s">
        <v>92</v>
      </c>
      <c r="E15" s="92">
        <v>4220800</v>
      </c>
      <c r="F15" s="92">
        <v>11909738</v>
      </c>
      <c r="G15" s="92">
        <v>98065</v>
      </c>
      <c r="H15" s="65">
        <v>18196244</v>
      </c>
      <c r="I15" s="92">
        <v>623135</v>
      </c>
      <c r="J15" s="100" t="s">
        <v>92</v>
      </c>
      <c r="K15" s="92">
        <v>4868474</v>
      </c>
      <c r="L15" s="92">
        <v>11406430</v>
      </c>
      <c r="M15" s="92">
        <v>131570</v>
      </c>
      <c r="N15" s="68">
        <v>19102730</v>
      </c>
      <c r="O15" s="92">
        <v>607611</v>
      </c>
      <c r="P15" s="100" t="s">
        <v>92</v>
      </c>
      <c r="Q15" s="92">
        <v>5236192</v>
      </c>
      <c r="R15" s="92">
        <v>11945527</v>
      </c>
      <c r="S15" s="93">
        <v>134706</v>
      </c>
      <c r="T15" s="65">
        <v>21031628</v>
      </c>
      <c r="U15" s="93">
        <v>611432</v>
      </c>
      <c r="V15" s="100" t="s">
        <v>92</v>
      </c>
      <c r="W15" s="93">
        <v>5846617</v>
      </c>
      <c r="X15" s="93">
        <v>13003530</v>
      </c>
      <c r="Y15" s="93">
        <v>159745</v>
      </c>
      <c r="Z15" s="77">
        <v>23283636</v>
      </c>
      <c r="AA15" s="93">
        <v>651255</v>
      </c>
      <c r="AB15" s="100" t="s">
        <v>92</v>
      </c>
      <c r="AC15" s="93">
        <v>6022555</v>
      </c>
      <c r="AD15" s="93">
        <v>13150249</v>
      </c>
      <c r="AE15" s="93">
        <v>159657</v>
      </c>
      <c r="AF15" s="77">
        <v>21200164</v>
      </c>
      <c r="AG15" s="93">
        <v>642832</v>
      </c>
      <c r="AH15" s="100" t="s">
        <v>92</v>
      </c>
      <c r="AI15" s="93">
        <v>5462156</v>
      </c>
      <c r="AJ15" s="93">
        <v>11556736</v>
      </c>
      <c r="AK15" s="93">
        <v>172557</v>
      </c>
    </row>
    <row r="16" spans="1:37" customFormat="1" ht="31.5" x14ac:dyDescent="0.25">
      <c r="A16" s="64" t="s">
        <v>77</v>
      </c>
      <c r="B16" s="65">
        <v>6981360</v>
      </c>
      <c r="C16" s="92">
        <v>2926357</v>
      </c>
      <c r="D16" s="92"/>
      <c r="E16" s="92">
        <v>1461306</v>
      </c>
      <c r="F16" s="92">
        <v>1821840</v>
      </c>
      <c r="G16" s="92">
        <v>452537</v>
      </c>
      <c r="H16" s="65">
        <v>7631089</v>
      </c>
      <c r="I16" s="92">
        <v>3164196</v>
      </c>
      <c r="J16" s="100" t="s">
        <v>92</v>
      </c>
      <c r="K16" s="92">
        <v>1593557</v>
      </c>
      <c r="L16" s="92">
        <v>1917156</v>
      </c>
      <c r="M16" s="92">
        <v>744498</v>
      </c>
      <c r="N16" s="68">
        <v>10104439</v>
      </c>
      <c r="O16" s="92">
        <v>3895960</v>
      </c>
      <c r="P16" s="92">
        <v>153348</v>
      </c>
      <c r="Q16" s="92">
        <v>1849963</v>
      </c>
      <c r="R16" s="92">
        <v>3295559</v>
      </c>
      <c r="S16" s="93">
        <v>842063</v>
      </c>
      <c r="T16" s="65">
        <v>7939870</v>
      </c>
      <c r="U16" s="93">
        <v>3142025</v>
      </c>
      <c r="V16" s="100" t="s">
        <v>92</v>
      </c>
      <c r="W16" s="93">
        <v>248325</v>
      </c>
      <c r="X16" s="93">
        <v>3692505</v>
      </c>
      <c r="Y16" s="93">
        <v>581417</v>
      </c>
      <c r="Z16" s="77">
        <v>8827588</v>
      </c>
      <c r="AA16" s="93">
        <v>3090955</v>
      </c>
      <c r="AB16" s="100" t="s">
        <v>92</v>
      </c>
      <c r="AC16" s="93">
        <v>235817</v>
      </c>
      <c r="AD16" s="93">
        <v>4271361</v>
      </c>
      <c r="AE16" s="93">
        <v>485975</v>
      </c>
      <c r="AF16" s="77">
        <v>8663109</v>
      </c>
      <c r="AG16" s="93">
        <v>3129715</v>
      </c>
      <c r="AH16" s="100" t="s">
        <v>92</v>
      </c>
      <c r="AI16" s="93">
        <v>41162</v>
      </c>
      <c r="AJ16" s="93">
        <v>3941066</v>
      </c>
      <c r="AK16" s="93">
        <v>234383</v>
      </c>
    </row>
    <row r="17" spans="1:37" customFormat="1" ht="47.25" x14ac:dyDescent="0.25">
      <c r="A17" s="64" t="s">
        <v>78</v>
      </c>
      <c r="B17" s="65">
        <v>20354433</v>
      </c>
      <c r="C17" s="92">
        <v>10961152</v>
      </c>
      <c r="D17" s="92">
        <v>21023</v>
      </c>
      <c r="E17" s="92">
        <v>6660845</v>
      </c>
      <c r="F17" s="92">
        <v>2350342</v>
      </c>
      <c r="G17" s="92">
        <v>134398</v>
      </c>
      <c r="H17" s="65">
        <v>26533129</v>
      </c>
      <c r="I17" s="92">
        <v>11212570</v>
      </c>
      <c r="J17" s="92">
        <v>28102</v>
      </c>
      <c r="K17" s="92">
        <v>11670649</v>
      </c>
      <c r="L17" s="92">
        <v>3422274</v>
      </c>
      <c r="M17" s="92">
        <v>199195</v>
      </c>
      <c r="N17" s="68">
        <v>30922394</v>
      </c>
      <c r="O17" s="92">
        <v>9300811</v>
      </c>
      <c r="P17" s="92">
        <v>20696</v>
      </c>
      <c r="Q17" s="92">
        <v>17739669</v>
      </c>
      <c r="R17" s="92">
        <v>3610071</v>
      </c>
      <c r="S17" s="93">
        <v>231203</v>
      </c>
      <c r="T17" s="65">
        <v>42606016</v>
      </c>
      <c r="U17" s="93">
        <v>14112658</v>
      </c>
      <c r="V17" s="93">
        <v>211704</v>
      </c>
      <c r="W17" s="93">
        <v>23937558</v>
      </c>
      <c r="X17" s="93">
        <v>4084824</v>
      </c>
      <c r="Y17" s="93">
        <v>438311</v>
      </c>
      <c r="Z17" s="77">
        <v>44529114</v>
      </c>
      <c r="AA17" s="93">
        <v>13510388</v>
      </c>
      <c r="AB17" s="93">
        <v>198953</v>
      </c>
      <c r="AC17" s="93">
        <v>25416563</v>
      </c>
      <c r="AD17" s="93">
        <v>5069904</v>
      </c>
      <c r="AE17" s="93">
        <v>472977</v>
      </c>
      <c r="AF17" s="77">
        <v>49059709</v>
      </c>
      <c r="AG17" s="93">
        <v>17184168</v>
      </c>
      <c r="AH17" s="93">
        <v>198953</v>
      </c>
      <c r="AI17" s="93">
        <v>27021539</v>
      </c>
      <c r="AJ17" s="93">
        <v>4494840</v>
      </c>
      <c r="AK17" s="93">
        <v>342833</v>
      </c>
    </row>
    <row r="18" spans="1:37" customFormat="1" ht="47.25" x14ac:dyDescent="0.25">
      <c r="A18" s="64" t="s">
        <v>79</v>
      </c>
      <c r="B18" s="69">
        <v>20486828</v>
      </c>
      <c r="C18" s="92">
        <v>9034120</v>
      </c>
      <c r="D18" s="92">
        <v>331018</v>
      </c>
      <c r="E18" s="92">
        <v>1547972</v>
      </c>
      <c r="F18" s="92">
        <v>9155604</v>
      </c>
      <c r="G18" s="92">
        <v>299447</v>
      </c>
      <c r="H18" s="65">
        <v>22058763</v>
      </c>
      <c r="I18" s="92">
        <v>9315639</v>
      </c>
      <c r="J18" s="92">
        <v>347219</v>
      </c>
      <c r="K18" s="92">
        <v>1463356</v>
      </c>
      <c r="L18" s="92">
        <v>10786424</v>
      </c>
      <c r="M18" s="92">
        <v>315244</v>
      </c>
      <c r="N18" s="68">
        <v>23594885</v>
      </c>
      <c r="O18" s="92">
        <v>9376592</v>
      </c>
      <c r="P18" s="92">
        <v>351042</v>
      </c>
      <c r="Q18" s="92">
        <v>1554885</v>
      </c>
      <c r="R18" s="92">
        <v>11710835</v>
      </c>
      <c r="S18" s="93">
        <v>358878</v>
      </c>
      <c r="T18" s="65">
        <v>22199651</v>
      </c>
      <c r="U18" s="93">
        <v>9030971</v>
      </c>
      <c r="V18" s="100" t="s">
        <v>92</v>
      </c>
      <c r="W18" s="93">
        <v>1063202</v>
      </c>
      <c r="X18" s="93">
        <v>11411638</v>
      </c>
      <c r="Y18" s="93">
        <v>425438</v>
      </c>
      <c r="Z18" s="77">
        <v>15744505</v>
      </c>
      <c r="AA18" s="93">
        <v>7400928</v>
      </c>
      <c r="AB18" s="100" t="s">
        <v>92</v>
      </c>
      <c r="AC18" s="93">
        <v>869427</v>
      </c>
      <c r="AD18" s="93">
        <v>6970730</v>
      </c>
      <c r="AE18" s="93">
        <v>357373</v>
      </c>
      <c r="AF18" s="77">
        <v>12187320</v>
      </c>
      <c r="AG18" s="93">
        <v>5779028</v>
      </c>
      <c r="AH18" s="100"/>
      <c r="AI18" s="93">
        <v>600762</v>
      </c>
      <c r="AJ18" s="93">
        <v>5290255</v>
      </c>
      <c r="AK18" s="93">
        <v>359698</v>
      </c>
    </row>
    <row r="19" spans="1:37" customFormat="1" ht="63" x14ac:dyDescent="0.25">
      <c r="A19" s="64" t="s">
        <v>80</v>
      </c>
      <c r="B19" s="65">
        <v>1162717</v>
      </c>
      <c r="C19" s="92">
        <v>610670</v>
      </c>
      <c r="D19" s="100" t="s">
        <v>92</v>
      </c>
      <c r="E19" s="92">
        <v>188742</v>
      </c>
      <c r="F19" s="92">
        <v>136563</v>
      </c>
      <c r="G19" s="92">
        <v>38120</v>
      </c>
      <c r="H19" s="65">
        <v>2128953</v>
      </c>
      <c r="I19" s="92">
        <v>656290</v>
      </c>
      <c r="J19" s="92"/>
      <c r="K19" s="92">
        <v>214853</v>
      </c>
      <c r="L19" s="92">
        <v>368172</v>
      </c>
      <c r="M19" s="92">
        <v>889638</v>
      </c>
      <c r="N19" s="68">
        <v>2484553</v>
      </c>
      <c r="O19" s="92">
        <v>656204</v>
      </c>
      <c r="P19" s="92"/>
      <c r="Q19" s="92">
        <v>212854</v>
      </c>
      <c r="R19" s="92">
        <v>358250</v>
      </c>
      <c r="S19" s="93">
        <v>1257229</v>
      </c>
      <c r="T19" s="65">
        <v>2199914</v>
      </c>
      <c r="U19" s="93">
        <v>132908</v>
      </c>
      <c r="V19" s="100" t="s">
        <v>92</v>
      </c>
      <c r="W19" s="93">
        <v>213976</v>
      </c>
      <c r="X19" s="93">
        <v>427794</v>
      </c>
      <c r="Y19" s="93">
        <v>1393021</v>
      </c>
      <c r="Z19" s="77">
        <v>11229690</v>
      </c>
      <c r="AA19" s="93">
        <v>189845</v>
      </c>
      <c r="AB19" s="100" t="s">
        <v>92</v>
      </c>
      <c r="AC19" s="93">
        <v>227351</v>
      </c>
      <c r="AD19" s="93">
        <v>7651424</v>
      </c>
      <c r="AE19" s="93">
        <v>3128734</v>
      </c>
      <c r="AF19" s="77">
        <v>10006807</v>
      </c>
      <c r="AG19" s="93">
        <v>243590</v>
      </c>
      <c r="AH19" s="100" t="s">
        <v>92</v>
      </c>
      <c r="AI19" s="93">
        <v>110833</v>
      </c>
      <c r="AJ19" s="93">
        <v>8165105</v>
      </c>
      <c r="AK19" s="93">
        <v>1481383</v>
      </c>
    </row>
    <row r="20" spans="1:37" customFormat="1" ht="63" x14ac:dyDescent="0.25">
      <c r="A20" s="64" t="s">
        <v>81</v>
      </c>
      <c r="B20" s="100" t="s">
        <v>92</v>
      </c>
      <c r="C20" s="99"/>
      <c r="D20" s="99"/>
      <c r="E20" s="100" t="s">
        <v>92</v>
      </c>
      <c r="F20" s="100" t="s">
        <v>92</v>
      </c>
      <c r="G20" s="100" t="s">
        <v>92</v>
      </c>
      <c r="H20" s="100" t="s">
        <v>93</v>
      </c>
      <c r="I20" s="99"/>
      <c r="J20" s="99"/>
      <c r="K20" s="100" t="s">
        <v>92</v>
      </c>
      <c r="L20" s="100" t="s">
        <v>92</v>
      </c>
      <c r="M20" s="100" t="s">
        <v>92</v>
      </c>
      <c r="N20" s="102" t="s">
        <v>92</v>
      </c>
      <c r="O20" s="100" t="s">
        <v>92</v>
      </c>
      <c r="P20" s="99"/>
      <c r="Q20" s="100" t="s">
        <v>92</v>
      </c>
      <c r="R20" s="100" t="s">
        <v>92</v>
      </c>
      <c r="S20" s="100" t="s">
        <v>92</v>
      </c>
      <c r="T20" s="100" t="s">
        <v>92</v>
      </c>
      <c r="U20" s="100" t="s">
        <v>92</v>
      </c>
      <c r="V20" s="99"/>
      <c r="W20" s="100" t="s">
        <v>92</v>
      </c>
      <c r="X20" s="100" t="s">
        <v>92</v>
      </c>
      <c r="Y20" s="100" t="s">
        <v>92</v>
      </c>
      <c r="Z20" s="105" t="s">
        <v>92</v>
      </c>
      <c r="AA20" s="104"/>
      <c r="AB20" s="104"/>
      <c r="AC20" s="104"/>
      <c r="AD20" s="100" t="s">
        <v>92</v>
      </c>
      <c r="AE20" s="100" t="s">
        <v>92</v>
      </c>
      <c r="AF20" s="105" t="s">
        <v>92</v>
      </c>
      <c r="AG20" s="104"/>
      <c r="AH20" s="104"/>
      <c r="AI20" s="104"/>
      <c r="AJ20" s="100" t="s">
        <v>92</v>
      </c>
      <c r="AK20" s="100" t="s">
        <v>92</v>
      </c>
    </row>
    <row r="21" spans="1:37" customFormat="1" x14ac:dyDescent="0.25">
      <c r="A21" s="64" t="s">
        <v>82</v>
      </c>
      <c r="B21" s="65"/>
      <c r="C21" s="92"/>
      <c r="D21" s="92"/>
      <c r="E21" s="92"/>
      <c r="F21" s="92"/>
      <c r="G21" s="92"/>
      <c r="H21" s="65"/>
      <c r="I21" s="92"/>
      <c r="J21" s="92"/>
      <c r="K21" s="92"/>
      <c r="L21" s="92"/>
      <c r="M21" s="92"/>
      <c r="N21" s="68"/>
      <c r="O21" s="92"/>
      <c r="P21" s="92"/>
      <c r="Q21" s="92"/>
      <c r="R21" s="92"/>
      <c r="S21" s="92"/>
      <c r="T21" s="65"/>
      <c r="U21" s="92"/>
      <c r="V21" s="92"/>
      <c r="W21" s="92"/>
      <c r="X21" s="92"/>
      <c r="Y21" s="92"/>
      <c r="Z21" s="77"/>
      <c r="AA21" s="94"/>
      <c r="AB21" s="95"/>
      <c r="AC21" s="94"/>
      <c r="AD21" s="94"/>
      <c r="AE21" s="94"/>
      <c r="AF21" s="77"/>
      <c r="AG21" s="94"/>
      <c r="AH21" s="95"/>
      <c r="AI21" s="94"/>
      <c r="AJ21" s="94"/>
      <c r="AK21" s="94"/>
    </row>
    <row r="22" spans="1:37" customFormat="1" ht="47.25" x14ac:dyDescent="0.25">
      <c r="A22" s="64" t="s">
        <v>83</v>
      </c>
      <c r="B22" s="65">
        <v>174208</v>
      </c>
      <c r="C22" s="92">
        <v>100810</v>
      </c>
      <c r="D22" s="100" t="s">
        <v>92</v>
      </c>
      <c r="E22" s="92">
        <v>4414</v>
      </c>
      <c r="F22" s="92">
        <v>56219</v>
      </c>
      <c r="G22" s="92">
        <v>5150</v>
      </c>
      <c r="H22" s="65">
        <v>235466</v>
      </c>
      <c r="I22" s="92">
        <v>157391</v>
      </c>
      <c r="J22" s="100" t="s">
        <v>92</v>
      </c>
      <c r="K22" s="92">
        <v>4677</v>
      </c>
      <c r="L22" s="92">
        <v>60704</v>
      </c>
      <c r="M22" s="92">
        <v>5088</v>
      </c>
      <c r="N22" s="68">
        <v>330656</v>
      </c>
      <c r="O22" s="92">
        <v>224400</v>
      </c>
      <c r="P22" s="100" t="s">
        <v>92</v>
      </c>
      <c r="Q22" s="92">
        <v>7741</v>
      </c>
      <c r="R22" s="92">
        <v>92292</v>
      </c>
      <c r="S22" s="93">
        <v>5701</v>
      </c>
      <c r="T22" s="65">
        <v>603149</v>
      </c>
      <c r="U22" s="93">
        <v>396624</v>
      </c>
      <c r="V22" s="100" t="s">
        <v>92</v>
      </c>
      <c r="W22" s="93">
        <v>5168</v>
      </c>
      <c r="X22" s="93">
        <v>193379</v>
      </c>
      <c r="Y22" s="93">
        <v>5701</v>
      </c>
      <c r="Z22" s="77">
        <v>634080</v>
      </c>
      <c r="AA22" s="93">
        <v>384110</v>
      </c>
      <c r="AB22" s="100" t="s">
        <v>92</v>
      </c>
      <c r="AC22" s="93">
        <v>6629</v>
      </c>
      <c r="AD22" s="93">
        <v>240045</v>
      </c>
      <c r="AE22" s="100" t="s">
        <v>92</v>
      </c>
      <c r="AF22" s="77">
        <v>754979</v>
      </c>
      <c r="AG22" s="93" t="s">
        <v>92</v>
      </c>
      <c r="AH22" s="100" t="s">
        <v>92</v>
      </c>
      <c r="AI22" s="93" t="s">
        <v>92</v>
      </c>
      <c r="AJ22" s="93">
        <v>332476</v>
      </c>
      <c r="AK22" s="100" t="s">
        <v>92</v>
      </c>
    </row>
    <row r="23" spans="1:37" customFormat="1" ht="63" x14ac:dyDescent="0.25">
      <c r="A23" s="64" t="s">
        <v>84</v>
      </c>
      <c r="B23" s="101" t="s">
        <v>92</v>
      </c>
      <c r="C23" s="92"/>
      <c r="D23" s="92"/>
      <c r="E23" s="100" t="s">
        <v>92</v>
      </c>
      <c r="F23" s="101" t="s">
        <v>92</v>
      </c>
      <c r="G23" s="100" t="s">
        <v>92</v>
      </c>
      <c r="H23" s="101" t="s">
        <v>92</v>
      </c>
      <c r="I23" s="101" t="s">
        <v>92</v>
      </c>
      <c r="J23" s="92"/>
      <c r="K23" s="100" t="s">
        <v>92</v>
      </c>
      <c r="L23" s="100" t="s">
        <v>92</v>
      </c>
      <c r="M23" s="100" t="s">
        <v>92</v>
      </c>
      <c r="N23" s="103" t="s">
        <v>92</v>
      </c>
      <c r="O23" s="101" t="s">
        <v>92</v>
      </c>
      <c r="P23" s="92"/>
      <c r="Q23" s="100" t="s">
        <v>92</v>
      </c>
      <c r="R23" s="100" t="s">
        <v>92</v>
      </c>
      <c r="S23" s="100" t="s">
        <v>92</v>
      </c>
      <c r="T23" s="101" t="s">
        <v>92</v>
      </c>
      <c r="U23" s="100" t="s">
        <v>92</v>
      </c>
      <c r="V23" s="93"/>
      <c r="W23" s="69" t="s">
        <v>92</v>
      </c>
      <c r="X23" s="69" t="s">
        <v>92</v>
      </c>
      <c r="Y23" s="69" t="s">
        <v>92</v>
      </c>
      <c r="Z23" s="105" t="s">
        <v>92</v>
      </c>
      <c r="AA23" s="100" t="s">
        <v>92</v>
      </c>
      <c r="AB23" s="104"/>
      <c r="AC23" s="100" t="s">
        <v>92</v>
      </c>
      <c r="AD23" s="100" t="s">
        <v>92</v>
      </c>
      <c r="AE23" s="100" t="s">
        <v>92</v>
      </c>
      <c r="AF23" s="105" t="s">
        <v>92</v>
      </c>
      <c r="AG23" s="100" t="s">
        <v>92</v>
      </c>
      <c r="AH23" s="104"/>
      <c r="AI23" s="100"/>
      <c r="AJ23" s="100" t="s">
        <v>92</v>
      </c>
      <c r="AK23" s="100"/>
    </row>
    <row r="24" spans="1:37" customFormat="1" ht="31.5" x14ac:dyDescent="0.25">
      <c r="A24" s="64" t="s">
        <v>85</v>
      </c>
      <c r="B24" s="65">
        <v>55034</v>
      </c>
      <c r="C24" s="92">
        <v>43782</v>
      </c>
      <c r="D24" s="92"/>
      <c r="E24" s="100" t="s">
        <v>92</v>
      </c>
      <c r="F24" s="92">
        <v>3260</v>
      </c>
      <c r="G24" s="92">
        <v>3155</v>
      </c>
      <c r="H24" s="65">
        <v>54206</v>
      </c>
      <c r="I24" s="92">
        <v>43407</v>
      </c>
      <c r="J24" s="92"/>
      <c r="K24" s="100" t="s">
        <v>92</v>
      </c>
      <c r="L24" s="92">
        <v>4704</v>
      </c>
      <c r="M24" s="92">
        <v>3017</v>
      </c>
      <c r="N24" s="68">
        <v>53638</v>
      </c>
      <c r="O24" s="92">
        <v>43407</v>
      </c>
      <c r="P24" s="92"/>
      <c r="Q24" s="100" t="s">
        <v>92</v>
      </c>
      <c r="R24" s="100" t="s">
        <v>92</v>
      </c>
      <c r="S24" s="100" t="s">
        <v>92</v>
      </c>
      <c r="T24" s="65">
        <v>52167</v>
      </c>
      <c r="U24" s="93">
        <v>43407</v>
      </c>
      <c r="V24" s="93"/>
      <c r="W24" s="69" t="s">
        <v>92</v>
      </c>
      <c r="X24" s="69" t="s">
        <v>92</v>
      </c>
      <c r="Y24" s="69" t="s">
        <v>92</v>
      </c>
      <c r="Z24" s="77">
        <v>52280</v>
      </c>
      <c r="AA24" s="93">
        <v>43520</v>
      </c>
      <c r="AB24" s="94"/>
      <c r="AC24" s="100" t="s">
        <v>92</v>
      </c>
      <c r="AD24" s="93">
        <v>2724</v>
      </c>
      <c r="AE24" s="100" t="s">
        <v>92</v>
      </c>
      <c r="AF24" s="77">
        <v>61039</v>
      </c>
      <c r="AG24" s="93">
        <v>43520</v>
      </c>
      <c r="AH24" s="94"/>
      <c r="AI24" s="100" t="s">
        <v>92</v>
      </c>
      <c r="AJ24" s="93">
        <v>3775</v>
      </c>
      <c r="AK24" s="100" t="s">
        <v>92</v>
      </c>
    </row>
    <row r="25" spans="1:37" x14ac:dyDescent="0.25"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</row>
    <row r="26" spans="1:37" x14ac:dyDescent="0.25"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</row>
  </sheetData>
  <mergeCells count="8">
    <mergeCell ref="AF3:AK3"/>
    <mergeCell ref="Z3:AE3"/>
    <mergeCell ref="N3:S3"/>
    <mergeCell ref="T3:Y3"/>
    <mergeCell ref="A2:Y2"/>
    <mergeCell ref="A3:A4"/>
    <mergeCell ref="B3:G3"/>
    <mergeCell ref="H3:M3"/>
  </mergeCells>
  <hyperlinks>
    <hyperlink ref="A1" location="Содержание!B5" display="      К содержанию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A23"/>
  <sheetViews>
    <sheetView zoomScale="80" zoomScaleNormal="80" workbookViewId="0">
      <pane xSplit="1" topLeftCell="BU1" activePane="topRight" state="frozen"/>
      <selection pane="topRight" activeCell="CI10" sqref="CI10"/>
    </sheetView>
  </sheetViews>
  <sheetFormatPr defaultRowHeight="15" x14ac:dyDescent="0.25"/>
  <cols>
    <col min="1" max="1" width="35.7109375" customWidth="1"/>
    <col min="2" max="5" width="11.42578125" bestFit="1" customWidth="1"/>
    <col min="6" max="7" width="9.5703125" bestFit="1" customWidth="1"/>
    <col min="8" max="11" width="11.42578125" bestFit="1" customWidth="1"/>
    <col min="12" max="13" width="9.5703125" bestFit="1" customWidth="1"/>
    <col min="14" max="17" width="11.42578125" bestFit="1" customWidth="1"/>
    <col min="18" max="19" width="9.5703125" bestFit="1" customWidth="1"/>
    <col min="20" max="20" width="12.7109375" bestFit="1" customWidth="1"/>
    <col min="21" max="24" width="11.42578125" bestFit="1" customWidth="1"/>
    <col min="25" max="25" width="9.5703125" bestFit="1" customWidth="1"/>
    <col min="26" max="26" width="12.7109375" bestFit="1" customWidth="1"/>
    <col min="27" max="30" width="11.42578125" bestFit="1" customWidth="1"/>
    <col min="31" max="31" width="9.5703125" bestFit="1" customWidth="1"/>
    <col min="32" max="32" width="12.7109375" bestFit="1" customWidth="1"/>
    <col min="33" max="36" width="11.42578125" bestFit="1" customWidth="1"/>
    <col min="37" max="37" width="9.5703125" bestFit="1" customWidth="1"/>
    <col min="38" max="38" width="12.7109375" bestFit="1" customWidth="1"/>
    <col min="39" max="42" width="11.42578125" bestFit="1" customWidth="1"/>
    <col min="43" max="43" width="9.5703125" bestFit="1" customWidth="1"/>
    <col min="44" max="44" width="12.7109375" bestFit="1" customWidth="1"/>
    <col min="45" max="48" width="11.42578125" bestFit="1" customWidth="1"/>
    <col min="49" max="49" width="9.5703125" bestFit="1" customWidth="1"/>
    <col min="50" max="50" width="12.7109375" bestFit="1" customWidth="1"/>
    <col min="51" max="54" width="11.42578125" bestFit="1" customWidth="1"/>
    <col min="55" max="55" width="9.5703125" bestFit="1" customWidth="1"/>
    <col min="56" max="56" width="12.7109375" bestFit="1" customWidth="1"/>
    <col min="57" max="60" width="11.42578125" bestFit="1" customWidth="1"/>
    <col min="61" max="61" width="9.5703125" bestFit="1" customWidth="1"/>
    <col min="62" max="62" width="12.7109375" bestFit="1" customWidth="1"/>
    <col min="63" max="66" width="11.42578125" bestFit="1" customWidth="1"/>
    <col min="67" max="67" width="9.5703125" bestFit="1" customWidth="1"/>
    <col min="68" max="68" width="12.7109375" bestFit="1" customWidth="1"/>
    <col min="69" max="73" width="11.42578125" bestFit="1" customWidth="1"/>
    <col min="74" max="75" width="12.7109375" bestFit="1" customWidth="1"/>
    <col min="76" max="79" width="11.42578125" bestFit="1" customWidth="1"/>
  </cols>
  <sheetData>
    <row r="1" spans="1:79" ht="33" customHeight="1" x14ac:dyDescent="0.25">
      <c r="A1" s="7" t="s">
        <v>3</v>
      </c>
    </row>
    <row r="2" spans="1:79" s="6" customFormat="1" ht="15.75" x14ac:dyDescent="0.25">
      <c r="A2" s="134" t="s">
        <v>46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</row>
    <row r="3" spans="1:79" ht="15.75" x14ac:dyDescent="0.25">
      <c r="A3" s="128"/>
      <c r="B3" s="129">
        <v>2004</v>
      </c>
      <c r="C3" s="129"/>
      <c r="D3" s="129"/>
      <c r="E3" s="129"/>
      <c r="F3" s="129"/>
      <c r="G3" s="129"/>
      <c r="H3" s="129">
        <v>2005</v>
      </c>
      <c r="I3" s="129"/>
      <c r="J3" s="129"/>
      <c r="K3" s="129"/>
      <c r="L3" s="129"/>
      <c r="M3" s="129"/>
      <c r="N3" s="129">
        <v>2006</v>
      </c>
      <c r="O3" s="129"/>
      <c r="P3" s="129"/>
      <c r="Q3" s="129"/>
      <c r="R3" s="129"/>
      <c r="S3" s="129"/>
      <c r="T3" s="129">
        <v>2007</v>
      </c>
      <c r="U3" s="129"/>
      <c r="V3" s="129"/>
      <c r="W3" s="129"/>
      <c r="X3" s="129"/>
      <c r="Y3" s="129"/>
      <c r="Z3" s="129">
        <v>2008</v>
      </c>
      <c r="AA3" s="129"/>
      <c r="AB3" s="129"/>
      <c r="AC3" s="129"/>
      <c r="AD3" s="129"/>
      <c r="AE3" s="129"/>
      <c r="AF3" s="129">
        <v>2009</v>
      </c>
      <c r="AG3" s="129"/>
      <c r="AH3" s="129"/>
      <c r="AI3" s="129"/>
      <c r="AJ3" s="129"/>
      <c r="AK3" s="129"/>
      <c r="AL3" s="129">
        <v>2010</v>
      </c>
      <c r="AM3" s="129"/>
      <c r="AN3" s="129"/>
      <c r="AO3" s="129"/>
      <c r="AP3" s="129"/>
      <c r="AQ3" s="129"/>
      <c r="AR3" s="129">
        <v>2011</v>
      </c>
      <c r="AS3" s="129"/>
      <c r="AT3" s="129"/>
      <c r="AU3" s="129"/>
      <c r="AV3" s="129"/>
      <c r="AW3" s="129"/>
      <c r="AX3" s="129">
        <v>2012</v>
      </c>
      <c r="AY3" s="129"/>
      <c r="AZ3" s="129"/>
      <c r="BA3" s="129"/>
      <c r="BB3" s="129"/>
      <c r="BC3" s="129"/>
      <c r="BD3" s="129">
        <v>2013</v>
      </c>
      <c r="BE3" s="129"/>
      <c r="BF3" s="129"/>
      <c r="BG3" s="129"/>
      <c r="BH3" s="129"/>
      <c r="BI3" s="129"/>
      <c r="BJ3" s="129">
        <v>2014</v>
      </c>
      <c r="BK3" s="129"/>
      <c r="BL3" s="129"/>
      <c r="BM3" s="129"/>
      <c r="BN3" s="129"/>
      <c r="BO3" s="129"/>
      <c r="BP3" s="129">
        <v>2015</v>
      </c>
      <c r="BQ3" s="129"/>
      <c r="BR3" s="129"/>
      <c r="BS3" s="129"/>
      <c r="BT3" s="129"/>
      <c r="BU3" s="129"/>
      <c r="BV3" s="129">
        <v>2016</v>
      </c>
      <c r="BW3" s="129"/>
      <c r="BX3" s="129"/>
      <c r="BY3" s="129"/>
      <c r="BZ3" s="129"/>
      <c r="CA3" s="129"/>
    </row>
    <row r="4" spans="1:79" ht="63" x14ac:dyDescent="0.25">
      <c r="A4" s="128"/>
      <c r="B4" s="21" t="s">
        <v>15</v>
      </c>
      <c r="C4" s="21" t="s">
        <v>22</v>
      </c>
      <c r="D4" s="67" t="s">
        <v>86</v>
      </c>
      <c r="E4" s="21" t="s">
        <v>17</v>
      </c>
      <c r="F4" s="21" t="s">
        <v>18</v>
      </c>
      <c r="G4" s="21" t="s">
        <v>19</v>
      </c>
      <c r="H4" s="21" t="s">
        <v>15</v>
      </c>
      <c r="I4" s="21" t="s">
        <v>22</v>
      </c>
      <c r="J4" s="67" t="s">
        <v>86</v>
      </c>
      <c r="K4" s="21" t="s">
        <v>17</v>
      </c>
      <c r="L4" s="21" t="s">
        <v>18</v>
      </c>
      <c r="M4" s="21" t="s">
        <v>19</v>
      </c>
      <c r="N4" s="21" t="s">
        <v>15</v>
      </c>
      <c r="O4" s="21" t="s">
        <v>22</v>
      </c>
      <c r="P4" s="67" t="s">
        <v>86</v>
      </c>
      <c r="Q4" s="21" t="s">
        <v>17</v>
      </c>
      <c r="R4" s="21" t="s">
        <v>18</v>
      </c>
      <c r="S4" s="21" t="s">
        <v>19</v>
      </c>
      <c r="T4" s="21" t="s">
        <v>15</v>
      </c>
      <c r="U4" s="21" t="s">
        <v>22</v>
      </c>
      <c r="V4" s="67" t="s">
        <v>86</v>
      </c>
      <c r="W4" s="21" t="s">
        <v>17</v>
      </c>
      <c r="X4" s="21" t="s">
        <v>18</v>
      </c>
      <c r="Y4" s="21" t="s">
        <v>19</v>
      </c>
      <c r="Z4" s="21" t="s">
        <v>15</v>
      </c>
      <c r="AA4" s="21" t="s">
        <v>22</v>
      </c>
      <c r="AB4" s="67" t="s">
        <v>86</v>
      </c>
      <c r="AC4" s="21" t="s">
        <v>17</v>
      </c>
      <c r="AD4" s="21" t="s">
        <v>18</v>
      </c>
      <c r="AE4" s="21" t="s">
        <v>19</v>
      </c>
      <c r="AF4" s="21" t="s">
        <v>15</v>
      </c>
      <c r="AG4" s="21" t="s">
        <v>22</v>
      </c>
      <c r="AH4" s="67" t="s">
        <v>86</v>
      </c>
      <c r="AI4" s="21" t="s">
        <v>17</v>
      </c>
      <c r="AJ4" s="21" t="s">
        <v>18</v>
      </c>
      <c r="AK4" s="21" t="s">
        <v>19</v>
      </c>
      <c r="AL4" s="21" t="s">
        <v>15</v>
      </c>
      <c r="AM4" s="21" t="s">
        <v>22</v>
      </c>
      <c r="AN4" s="67" t="s">
        <v>86</v>
      </c>
      <c r="AO4" s="21" t="s">
        <v>17</v>
      </c>
      <c r="AP4" s="21" t="s">
        <v>18</v>
      </c>
      <c r="AQ4" s="21" t="s">
        <v>19</v>
      </c>
      <c r="AR4" s="21" t="s">
        <v>15</v>
      </c>
      <c r="AS4" s="21" t="s">
        <v>22</v>
      </c>
      <c r="AT4" s="67" t="s">
        <v>86</v>
      </c>
      <c r="AU4" s="21" t="s">
        <v>17</v>
      </c>
      <c r="AV4" s="21" t="s">
        <v>18</v>
      </c>
      <c r="AW4" s="21" t="s">
        <v>19</v>
      </c>
      <c r="AX4" s="21" t="s">
        <v>15</v>
      </c>
      <c r="AY4" s="21" t="s">
        <v>22</v>
      </c>
      <c r="AZ4" s="67" t="s">
        <v>86</v>
      </c>
      <c r="BA4" s="21" t="s">
        <v>17</v>
      </c>
      <c r="BB4" s="21" t="s">
        <v>18</v>
      </c>
      <c r="BC4" s="21" t="s">
        <v>19</v>
      </c>
      <c r="BD4" s="21" t="s">
        <v>15</v>
      </c>
      <c r="BE4" s="21" t="s">
        <v>22</v>
      </c>
      <c r="BF4" s="67" t="s">
        <v>86</v>
      </c>
      <c r="BG4" s="21" t="s">
        <v>17</v>
      </c>
      <c r="BH4" s="21" t="s">
        <v>18</v>
      </c>
      <c r="BI4" s="21" t="s">
        <v>19</v>
      </c>
      <c r="BJ4" s="21" t="s">
        <v>15</v>
      </c>
      <c r="BK4" s="21" t="s">
        <v>22</v>
      </c>
      <c r="BL4" s="67" t="s">
        <v>86</v>
      </c>
      <c r="BM4" s="21" t="s">
        <v>17</v>
      </c>
      <c r="BN4" s="21" t="s">
        <v>18</v>
      </c>
      <c r="BO4" s="21" t="s">
        <v>19</v>
      </c>
      <c r="BP4" s="21" t="s">
        <v>15</v>
      </c>
      <c r="BQ4" s="21" t="s">
        <v>22</v>
      </c>
      <c r="BR4" s="67" t="s">
        <v>86</v>
      </c>
      <c r="BS4" s="21" t="s">
        <v>17</v>
      </c>
      <c r="BT4" s="21" t="s">
        <v>18</v>
      </c>
      <c r="BU4" s="21" t="s">
        <v>19</v>
      </c>
      <c r="BV4" s="21" t="s">
        <v>15</v>
      </c>
      <c r="BW4" s="21" t="s">
        <v>22</v>
      </c>
      <c r="BX4" s="67" t="s">
        <v>86</v>
      </c>
      <c r="BY4" s="21" t="s">
        <v>17</v>
      </c>
      <c r="BZ4" s="21" t="s">
        <v>18</v>
      </c>
      <c r="CA4" s="21" t="s">
        <v>19</v>
      </c>
    </row>
    <row r="5" spans="1:79" s="35" customFormat="1" ht="15.75" x14ac:dyDescent="0.25">
      <c r="A5" s="47" t="s">
        <v>1</v>
      </c>
      <c r="B5" s="48">
        <v>86790</v>
      </c>
      <c r="C5" s="48">
        <v>54876.582999999999</v>
      </c>
      <c r="D5" s="48">
        <v>34058.173999999999</v>
      </c>
      <c r="E5" s="48">
        <v>25013.598999999998</v>
      </c>
      <c r="F5" s="48">
        <v>4840.7969999999996</v>
      </c>
      <c r="G5" s="48">
        <v>942.10400000000004</v>
      </c>
      <c r="H5" s="48">
        <v>90954.013000000006</v>
      </c>
      <c r="I5" s="48">
        <v>57669.476999999999</v>
      </c>
      <c r="J5" s="48">
        <v>36937.019</v>
      </c>
      <c r="K5" s="48">
        <v>25295.289000000001</v>
      </c>
      <c r="L5" s="48">
        <v>5594.7449999999999</v>
      </c>
      <c r="M5" s="48">
        <v>918.96699999999998</v>
      </c>
      <c r="N5" s="48">
        <v>71426</v>
      </c>
      <c r="O5" s="48">
        <v>36491.245000000003</v>
      </c>
      <c r="P5" s="48">
        <v>15293.035</v>
      </c>
      <c r="Q5" s="48">
        <v>25535.422999999999</v>
      </c>
      <c r="R5" s="48">
        <v>6577.634</v>
      </c>
      <c r="S5" s="48">
        <v>1220.8150000000001</v>
      </c>
      <c r="T5" s="48">
        <v>106716</v>
      </c>
      <c r="U5" s="48">
        <v>48929</v>
      </c>
      <c r="V5" s="48">
        <v>15026</v>
      </c>
      <c r="W5" s="48">
        <v>44158</v>
      </c>
      <c r="X5" s="48">
        <v>10157</v>
      </c>
      <c r="Y5" s="48">
        <v>1465</v>
      </c>
      <c r="Z5" s="48">
        <v>108383</v>
      </c>
      <c r="AA5" s="48">
        <v>48175.737999999998</v>
      </c>
      <c r="AB5" s="48">
        <v>14897.039000000001</v>
      </c>
      <c r="AC5" s="48">
        <v>44830.648000000001</v>
      </c>
      <c r="AD5" s="48">
        <v>11394.066000000001</v>
      </c>
      <c r="AE5" s="48">
        <v>1801.35</v>
      </c>
      <c r="AF5" s="48">
        <v>119483</v>
      </c>
      <c r="AG5" s="48">
        <v>49691.107000000004</v>
      </c>
      <c r="AH5" s="48">
        <v>11596.045</v>
      </c>
      <c r="AI5" s="48">
        <v>51064.580999999998</v>
      </c>
      <c r="AJ5" s="48">
        <v>12386.550999999999</v>
      </c>
      <c r="AK5" s="48">
        <v>4161.0609999999997</v>
      </c>
      <c r="AL5" s="48">
        <v>124635</v>
      </c>
      <c r="AM5" s="48">
        <v>52151.553999999996</v>
      </c>
      <c r="AN5" s="48">
        <v>11746.648999999999</v>
      </c>
      <c r="AO5" s="48">
        <v>53596.341999999997</v>
      </c>
      <c r="AP5" s="48">
        <v>13493.367</v>
      </c>
      <c r="AQ5" s="48">
        <v>2836.3040000000001</v>
      </c>
      <c r="AR5" s="48">
        <v>127781</v>
      </c>
      <c r="AS5" s="48">
        <v>51832.56</v>
      </c>
      <c r="AT5" s="48">
        <v>11860.437</v>
      </c>
      <c r="AU5" s="48">
        <v>54842.356</v>
      </c>
      <c r="AV5" s="48">
        <v>15040.849</v>
      </c>
      <c r="AW5" s="48">
        <v>3275</v>
      </c>
      <c r="AX5" s="48">
        <v>132408</v>
      </c>
      <c r="AY5" s="48">
        <v>51109.989000000001</v>
      </c>
      <c r="AZ5" s="48">
        <v>10575.09</v>
      </c>
      <c r="BA5" s="48">
        <v>57610.896000000001</v>
      </c>
      <c r="BB5" s="48">
        <v>17078.697</v>
      </c>
      <c r="BC5" s="48">
        <v>3406.0219999999999</v>
      </c>
      <c r="BD5" s="48">
        <v>138787</v>
      </c>
      <c r="BE5" s="48">
        <v>52780.050999999999</v>
      </c>
      <c r="BF5" s="48">
        <v>9288.4290000000001</v>
      </c>
      <c r="BG5" s="48">
        <v>58808.004999999997</v>
      </c>
      <c r="BH5" s="48">
        <v>19268.608</v>
      </c>
      <c r="BI5" s="48">
        <v>4431.0029999999997</v>
      </c>
      <c r="BJ5" s="48">
        <v>149288</v>
      </c>
      <c r="BK5" s="48">
        <v>57059.637999999999</v>
      </c>
      <c r="BL5" s="48">
        <v>11076.058999999999</v>
      </c>
      <c r="BM5" s="48">
        <v>61875.777000000002</v>
      </c>
      <c r="BN5" s="48">
        <v>21635.774000000001</v>
      </c>
      <c r="BO5" s="48">
        <v>4559.1580000000004</v>
      </c>
      <c r="BP5" s="48">
        <v>157746</v>
      </c>
      <c r="BQ5" s="48">
        <v>62101.612000000001</v>
      </c>
      <c r="BR5" s="48">
        <v>11594.584999999999</v>
      </c>
      <c r="BS5" s="48">
        <v>62748.203999999998</v>
      </c>
      <c r="BT5" s="48">
        <v>23955.662</v>
      </c>
      <c r="BU5" s="48">
        <v>4907.009</v>
      </c>
      <c r="BV5" s="48">
        <v>169558</v>
      </c>
      <c r="BW5" s="48">
        <v>67746.077999999994</v>
      </c>
      <c r="BX5" s="48">
        <v>12806.384</v>
      </c>
      <c r="BY5" s="48">
        <v>66773.198000000004</v>
      </c>
      <c r="BZ5" s="48">
        <v>25537.715</v>
      </c>
      <c r="CA5" s="48">
        <v>5135.33</v>
      </c>
    </row>
    <row r="6" spans="1:79" ht="31.5" x14ac:dyDescent="0.25">
      <c r="A6" s="36" t="s">
        <v>23</v>
      </c>
      <c r="B6" s="49">
        <v>437.75400000000002</v>
      </c>
      <c r="C6" s="49">
        <v>263.66899999999998</v>
      </c>
      <c r="D6" s="49">
        <v>65</v>
      </c>
      <c r="E6" s="49">
        <v>31.277999999999999</v>
      </c>
      <c r="F6" s="49">
        <v>73.793000000000006</v>
      </c>
      <c r="G6" s="49">
        <v>61.033999999999999</v>
      </c>
      <c r="H6" s="49">
        <v>453.13799999999998</v>
      </c>
      <c r="I6" s="49">
        <v>261.08600000000001</v>
      </c>
      <c r="J6" s="49">
        <v>57</v>
      </c>
      <c r="K6" s="49">
        <v>40.85</v>
      </c>
      <c r="L6" s="49">
        <v>78.358000000000004</v>
      </c>
      <c r="M6" s="49">
        <v>62</v>
      </c>
      <c r="N6" s="49">
        <v>443.25200000000001</v>
      </c>
      <c r="O6" s="49">
        <v>251.76900000000001</v>
      </c>
      <c r="P6" s="49">
        <v>44.594000000000001</v>
      </c>
      <c r="Q6" s="49">
        <v>37.338999999999999</v>
      </c>
      <c r="R6" s="49">
        <v>83.144000000000005</v>
      </c>
      <c r="S6" s="49">
        <v>61.875999999999998</v>
      </c>
      <c r="T6" s="49">
        <v>520</v>
      </c>
      <c r="U6" s="49">
        <v>269</v>
      </c>
      <c r="V6" s="49">
        <v>41</v>
      </c>
      <c r="W6" s="49">
        <v>47</v>
      </c>
      <c r="X6" s="49">
        <v>121</v>
      </c>
      <c r="Y6" s="49">
        <v>72</v>
      </c>
      <c r="Z6" s="49">
        <v>135.387</v>
      </c>
      <c r="AA6" s="49">
        <v>57.43</v>
      </c>
      <c r="AB6" s="49">
        <v>1.224</v>
      </c>
      <c r="AC6" s="49">
        <v>12.759</v>
      </c>
      <c r="AD6" s="49">
        <v>44.718000000000004</v>
      </c>
      <c r="AE6" s="49">
        <v>13.750999999999999</v>
      </c>
      <c r="AF6" s="49">
        <v>288.447</v>
      </c>
      <c r="AG6" s="49">
        <v>92.206999999999994</v>
      </c>
      <c r="AH6" s="49">
        <v>3.1459999999999999</v>
      </c>
      <c r="AI6" s="49">
        <v>28.872</v>
      </c>
      <c r="AJ6" s="49">
        <v>122.396</v>
      </c>
      <c r="AK6" s="49">
        <v>27.576000000000001</v>
      </c>
      <c r="AL6" s="49">
        <v>339.52</v>
      </c>
      <c r="AM6" s="49">
        <v>102.34699999999999</v>
      </c>
      <c r="AN6" s="49">
        <v>2.67</v>
      </c>
      <c r="AO6" s="49">
        <v>17.936</v>
      </c>
      <c r="AP6" s="49">
        <v>168.05600000000001</v>
      </c>
      <c r="AQ6" s="49">
        <v>32</v>
      </c>
      <c r="AR6" s="49">
        <v>407.00900000000001</v>
      </c>
      <c r="AS6" s="49">
        <v>135.10300000000001</v>
      </c>
      <c r="AT6" s="49">
        <v>3.5840000000000001</v>
      </c>
      <c r="AU6" s="49">
        <v>29.61</v>
      </c>
      <c r="AV6" s="49">
        <v>190.40799999999999</v>
      </c>
      <c r="AW6" s="49">
        <v>34</v>
      </c>
      <c r="AX6" s="49">
        <v>432.245</v>
      </c>
      <c r="AY6" s="49">
        <v>134.845</v>
      </c>
      <c r="AZ6" s="49">
        <v>3.3260000000000001</v>
      </c>
      <c r="BA6" s="49">
        <v>29.61</v>
      </c>
      <c r="BB6" s="49">
        <v>205</v>
      </c>
      <c r="BC6" s="49">
        <v>41.195999999999998</v>
      </c>
      <c r="BD6" s="49">
        <v>457.04399999999998</v>
      </c>
      <c r="BE6" s="49">
        <v>136.22300000000001</v>
      </c>
      <c r="BF6" s="49">
        <v>1.325</v>
      </c>
      <c r="BG6" s="49">
        <v>30.966000000000001</v>
      </c>
      <c r="BH6" s="49">
        <v>223.959</v>
      </c>
      <c r="BI6" s="49">
        <v>45.784999999999997</v>
      </c>
      <c r="BJ6" s="49">
        <v>444.94299999999998</v>
      </c>
      <c r="BK6" s="49">
        <v>124.136</v>
      </c>
      <c r="BL6" s="49">
        <v>1.214</v>
      </c>
      <c r="BM6" s="49">
        <v>28.474</v>
      </c>
      <c r="BN6" s="49">
        <v>224.392</v>
      </c>
      <c r="BO6" s="49">
        <v>48.502000000000002</v>
      </c>
      <c r="BP6" s="49">
        <v>745.49699999999996</v>
      </c>
      <c r="BQ6" s="49">
        <v>143.089</v>
      </c>
      <c r="BR6" s="49">
        <v>1.0629999999999999</v>
      </c>
      <c r="BS6" s="49">
        <v>39.356000000000002</v>
      </c>
      <c r="BT6" s="49">
        <v>355.20100000000002</v>
      </c>
      <c r="BU6" s="49">
        <v>186.30699999999999</v>
      </c>
      <c r="BV6" s="49">
        <v>760.88</v>
      </c>
      <c r="BW6" s="49">
        <v>152.55199999999999</v>
      </c>
      <c r="BX6" s="49">
        <v>1.0289999999999999</v>
      </c>
      <c r="BY6" s="49">
        <v>39.366999999999997</v>
      </c>
      <c r="BZ6" s="49">
        <v>358</v>
      </c>
      <c r="CA6" s="49">
        <v>188</v>
      </c>
    </row>
    <row r="7" spans="1:79" ht="31.5" x14ac:dyDescent="0.25">
      <c r="A7" s="36" t="s">
        <v>24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107"/>
      <c r="AY7" s="107"/>
      <c r="AZ7" s="107"/>
      <c r="BA7" s="107"/>
      <c r="BB7" s="107"/>
      <c r="BC7" s="107"/>
      <c r="BD7" s="107" t="s">
        <v>92</v>
      </c>
      <c r="BE7" s="107"/>
      <c r="BF7" s="107"/>
      <c r="BG7" s="107"/>
      <c r="BH7" s="107"/>
      <c r="BI7" s="107" t="s">
        <v>92</v>
      </c>
      <c r="BJ7" s="107" t="s">
        <v>92</v>
      </c>
      <c r="BK7" s="107"/>
      <c r="BL7" s="107"/>
      <c r="BM7" s="107"/>
      <c r="BN7" s="107"/>
      <c r="BO7" s="107" t="s">
        <v>92</v>
      </c>
      <c r="BP7" s="107" t="s">
        <v>92</v>
      </c>
      <c r="BQ7" s="107"/>
      <c r="BR7" s="107"/>
      <c r="BS7" s="107"/>
      <c r="BT7" s="107"/>
      <c r="BU7" s="107" t="s">
        <v>92</v>
      </c>
      <c r="BV7" s="107" t="s">
        <v>92</v>
      </c>
      <c r="BW7" s="107"/>
      <c r="BX7" s="107"/>
      <c r="BY7" s="107"/>
      <c r="BZ7" s="107"/>
      <c r="CA7" s="107" t="s">
        <v>92</v>
      </c>
    </row>
    <row r="8" spans="1:79" ht="31.5" x14ac:dyDescent="0.25">
      <c r="A8" s="36" t="s">
        <v>25</v>
      </c>
      <c r="B8" s="49"/>
      <c r="C8" s="49"/>
      <c r="D8" s="50"/>
      <c r="E8" s="49"/>
      <c r="F8" s="49"/>
      <c r="G8" s="49"/>
      <c r="H8" s="49"/>
      <c r="I8" s="49"/>
      <c r="J8" s="50"/>
      <c r="K8" s="49"/>
      <c r="L8" s="49"/>
      <c r="M8" s="49"/>
      <c r="N8" s="49"/>
      <c r="O8" s="49"/>
      <c r="P8" s="50"/>
      <c r="Q8" s="49"/>
      <c r="R8" s="49"/>
      <c r="S8" s="49"/>
      <c r="T8" s="49"/>
      <c r="U8" s="49"/>
      <c r="V8" s="50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50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50"/>
      <c r="BY8" s="49"/>
      <c r="BZ8" s="49"/>
      <c r="CA8" s="49"/>
    </row>
    <row r="9" spans="1:79" ht="31.5" x14ac:dyDescent="0.25">
      <c r="A9" s="36" t="s">
        <v>26</v>
      </c>
      <c r="B9" s="49">
        <v>14.555</v>
      </c>
      <c r="C9" s="49">
        <v>4.0650000000000004</v>
      </c>
      <c r="D9" s="49"/>
      <c r="E9" s="89">
        <v>0</v>
      </c>
      <c r="F9" s="49">
        <v>5.79</v>
      </c>
      <c r="G9" s="49">
        <v>3.948</v>
      </c>
      <c r="H9" s="49">
        <v>18.940000000000001</v>
      </c>
      <c r="I9" s="49">
        <v>9.0850000000000009</v>
      </c>
      <c r="J9" s="89"/>
      <c r="K9" s="89">
        <v>0</v>
      </c>
      <c r="L9" s="49">
        <v>6.4050000000000002</v>
      </c>
      <c r="M9" s="49">
        <v>3</v>
      </c>
      <c r="N9" s="49">
        <v>53.91</v>
      </c>
      <c r="O9" s="49">
        <v>17.908999999999999</v>
      </c>
      <c r="P9" s="49">
        <v>0.46300000000000002</v>
      </c>
      <c r="Q9" s="49">
        <v>0.42499999999999999</v>
      </c>
      <c r="R9" s="49">
        <v>27.805</v>
      </c>
      <c r="S9" s="49">
        <v>6.3339999999999996</v>
      </c>
      <c r="T9" s="49">
        <v>37</v>
      </c>
      <c r="U9" s="49">
        <v>15</v>
      </c>
      <c r="V9" s="89"/>
      <c r="W9" s="89">
        <v>0</v>
      </c>
      <c r="X9" s="49">
        <v>16</v>
      </c>
      <c r="Y9" s="49">
        <v>5</v>
      </c>
      <c r="Z9" s="49">
        <v>46.64</v>
      </c>
      <c r="AA9" s="49">
        <v>22.114000000000001</v>
      </c>
      <c r="AB9" s="89"/>
      <c r="AC9" s="89">
        <v>0</v>
      </c>
      <c r="AD9" s="49">
        <v>16</v>
      </c>
      <c r="AE9" s="49">
        <v>6</v>
      </c>
      <c r="AF9" s="49">
        <v>45.853999999999999</v>
      </c>
      <c r="AG9" s="49">
        <v>22.103000000000002</v>
      </c>
      <c r="AH9" s="49"/>
      <c r="AI9" s="89">
        <v>0</v>
      </c>
      <c r="AJ9" s="49">
        <v>16.076000000000001</v>
      </c>
      <c r="AK9" s="49">
        <v>5.5259999999999998</v>
      </c>
      <c r="AL9" s="49">
        <v>48.338000000000001</v>
      </c>
      <c r="AM9" s="49">
        <v>22.155999999999999</v>
      </c>
      <c r="AN9" s="49"/>
      <c r="AO9" s="89">
        <v>0</v>
      </c>
      <c r="AP9" s="49">
        <v>17.516999999999999</v>
      </c>
      <c r="AQ9" s="49">
        <v>6</v>
      </c>
      <c r="AR9" s="49">
        <v>50.790999999999997</v>
      </c>
      <c r="AS9" s="49">
        <v>22.207000000000001</v>
      </c>
      <c r="AT9" s="49"/>
      <c r="AU9" s="89">
        <v>0</v>
      </c>
      <c r="AV9" s="49">
        <v>19.113</v>
      </c>
      <c r="AW9" s="49">
        <v>6</v>
      </c>
      <c r="AX9" s="49">
        <v>55.779000000000003</v>
      </c>
      <c r="AY9" s="49">
        <v>24.949000000000002</v>
      </c>
      <c r="AZ9" s="49"/>
      <c r="BA9" s="89">
        <v>0</v>
      </c>
      <c r="BB9" s="49">
        <v>19</v>
      </c>
      <c r="BC9" s="49">
        <v>8.2620000000000005</v>
      </c>
      <c r="BD9" s="49">
        <v>55.747999999999998</v>
      </c>
      <c r="BE9" s="49">
        <v>25.018000000000001</v>
      </c>
      <c r="BF9" s="49"/>
      <c r="BG9" s="89">
        <v>0</v>
      </c>
      <c r="BH9" s="49">
        <v>19.03</v>
      </c>
      <c r="BI9" s="49">
        <v>7.883</v>
      </c>
      <c r="BJ9" s="49">
        <v>37.695</v>
      </c>
      <c r="BK9" s="49">
        <v>17.904</v>
      </c>
      <c r="BL9" s="49"/>
      <c r="BM9" s="89">
        <v>0</v>
      </c>
      <c r="BN9" s="49">
        <v>10.593</v>
      </c>
      <c r="BO9" s="49">
        <v>7.88</v>
      </c>
      <c r="BP9" s="49" t="s">
        <v>92</v>
      </c>
      <c r="BQ9" s="49" t="s">
        <v>92</v>
      </c>
      <c r="BR9" s="49"/>
      <c r="BS9" s="89" t="s">
        <v>92</v>
      </c>
      <c r="BT9" s="49" t="s">
        <v>92</v>
      </c>
      <c r="BU9" s="49" t="s">
        <v>92</v>
      </c>
      <c r="BV9" s="49" t="s">
        <v>92</v>
      </c>
      <c r="BW9" s="49" t="s">
        <v>92</v>
      </c>
      <c r="BX9" s="49"/>
      <c r="BY9" s="89" t="s">
        <v>92</v>
      </c>
      <c r="BZ9" s="49" t="s">
        <v>92</v>
      </c>
      <c r="CA9" s="49" t="s">
        <v>92</v>
      </c>
    </row>
    <row r="10" spans="1:79" ht="47.25" x14ac:dyDescent="0.25">
      <c r="A10" s="36" t="s">
        <v>27</v>
      </c>
      <c r="B10" s="106" t="s">
        <v>92</v>
      </c>
      <c r="C10" s="107" t="s">
        <v>92</v>
      </c>
      <c r="D10" s="107" t="s">
        <v>92</v>
      </c>
      <c r="E10" s="107" t="s">
        <v>92</v>
      </c>
      <c r="F10" s="106" t="s">
        <v>92</v>
      </c>
      <c r="G10" s="106" t="s">
        <v>92</v>
      </c>
      <c r="H10" s="107" t="s">
        <v>92</v>
      </c>
      <c r="I10" s="107" t="s">
        <v>92</v>
      </c>
      <c r="J10" s="107" t="s">
        <v>92</v>
      </c>
      <c r="K10" s="107" t="s">
        <v>92</v>
      </c>
      <c r="L10" s="107" t="s">
        <v>92</v>
      </c>
      <c r="M10" s="108" t="s">
        <v>92</v>
      </c>
      <c r="N10" s="107" t="s">
        <v>92</v>
      </c>
      <c r="O10" s="107" t="s">
        <v>92</v>
      </c>
      <c r="P10" s="107" t="s">
        <v>92</v>
      </c>
      <c r="Q10" s="107" t="s">
        <v>92</v>
      </c>
      <c r="R10" s="107" t="s">
        <v>92</v>
      </c>
      <c r="S10" s="108" t="s">
        <v>92</v>
      </c>
      <c r="T10" s="49">
        <v>1365</v>
      </c>
      <c r="U10" s="49">
        <v>1296</v>
      </c>
      <c r="V10" s="49">
        <v>1284</v>
      </c>
      <c r="W10" s="49">
        <v>18</v>
      </c>
      <c r="X10" s="49">
        <v>43</v>
      </c>
      <c r="Y10" s="49">
        <v>8</v>
      </c>
      <c r="Z10" s="107" t="s">
        <v>92</v>
      </c>
      <c r="AA10" s="107" t="s">
        <v>92</v>
      </c>
      <c r="AB10" s="107" t="s">
        <v>92</v>
      </c>
      <c r="AC10" s="107" t="s">
        <v>92</v>
      </c>
      <c r="AD10" s="107" t="s">
        <v>92</v>
      </c>
      <c r="AE10" s="107" t="s">
        <v>92</v>
      </c>
      <c r="AF10" s="107" t="s">
        <v>92</v>
      </c>
      <c r="AG10" s="107" t="s">
        <v>92</v>
      </c>
      <c r="AH10" s="107" t="s">
        <v>92</v>
      </c>
      <c r="AI10" s="107" t="s">
        <v>92</v>
      </c>
      <c r="AJ10" s="107" t="s">
        <v>92</v>
      </c>
      <c r="AK10" s="107" t="s">
        <v>92</v>
      </c>
      <c r="AL10" s="107" t="s">
        <v>92</v>
      </c>
      <c r="AM10" s="107" t="s">
        <v>92</v>
      </c>
      <c r="AN10" s="107" t="s">
        <v>92</v>
      </c>
      <c r="AO10" s="107" t="s">
        <v>92</v>
      </c>
      <c r="AP10" s="107" t="s">
        <v>92</v>
      </c>
      <c r="AQ10" s="107" t="s">
        <v>92</v>
      </c>
      <c r="AR10" s="107" t="s">
        <v>92</v>
      </c>
      <c r="AS10" s="107" t="s">
        <v>92</v>
      </c>
      <c r="AT10" s="107" t="s">
        <v>92</v>
      </c>
      <c r="AU10" s="107" t="s">
        <v>92</v>
      </c>
      <c r="AV10" s="107" t="s">
        <v>92</v>
      </c>
      <c r="AW10" s="108" t="s">
        <v>92</v>
      </c>
      <c r="AX10" s="49">
        <v>1805.5029999999999</v>
      </c>
      <c r="AY10" s="49">
        <v>1283.797</v>
      </c>
      <c r="AZ10" s="49">
        <v>1242.7619999999999</v>
      </c>
      <c r="BA10" s="49">
        <v>474.66</v>
      </c>
      <c r="BB10" s="49">
        <v>21</v>
      </c>
      <c r="BC10" s="49">
        <v>12.132999999999999</v>
      </c>
      <c r="BD10" s="107" t="s">
        <v>92</v>
      </c>
      <c r="BE10" s="107" t="s">
        <v>92</v>
      </c>
      <c r="BF10" s="107" t="s">
        <v>92</v>
      </c>
      <c r="BG10" s="107" t="s">
        <v>92</v>
      </c>
      <c r="BH10" s="107" t="s">
        <v>92</v>
      </c>
      <c r="BI10" s="107" t="s">
        <v>92</v>
      </c>
      <c r="BJ10" s="107" t="s">
        <v>92</v>
      </c>
      <c r="BK10" s="107" t="s">
        <v>92</v>
      </c>
      <c r="BL10" s="107" t="s">
        <v>92</v>
      </c>
      <c r="BM10" s="107" t="s">
        <v>92</v>
      </c>
      <c r="BN10" s="107" t="s">
        <v>92</v>
      </c>
      <c r="BO10" s="107" t="s">
        <v>92</v>
      </c>
      <c r="BP10" s="107" t="s">
        <v>92</v>
      </c>
      <c r="BQ10" s="107" t="s">
        <v>92</v>
      </c>
      <c r="BR10" s="107"/>
      <c r="BS10" s="107" t="s">
        <v>92</v>
      </c>
      <c r="BT10" s="107" t="s">
        <v>92</v>
      </c>
      <c r="BU10" s="107" t="s">
        <v>92</v>
      </c>
      <c r="BV10" s="107" t="s">
        <v>92</v>
      </c>
      <c r="BW10" s="107" t="s">
        <v>92</v>
      </c>
      <c r="BX10" s="107"/>
      <c r="BY10" s="107" t="s">
        <v>94</v>
      </c>
      <c r="BZ10" s="107" t="s">
        <v>92</v>
      </c>
      <c r="CA10" s="107" t="s">
        <v>92</v>
      </c>
    </row>
    <row r="11" spans="1:79" ht="15.75" x14ac:dyDescent="0.25">
      <c r="A11" s="36" t="s">
        <v>28</v>
      </c>
      <c r="B11" s="106" t="s">
        <v>92</v>
      </c>
      <c r="C11" s="107"/>
      <c r="D11" s="107"/>
      <c r="E11" s="107"/>
      <c r="F11" s="106" t="s">
        <v>92</v>
      </c>
      <c r="G11" s="106" t="s">
        <v>92</v>
      </c>
      <c r="H11" s="107" t="s">
        <v>92</v>
      </c>
      <c r="I11" s="107"/>
      <c r="J11" s="107"/>
      <c r="K11" s="107"/>
      <c r="L11" s="107" t="s">
        <v>92</v>
      </c>
      <c r="M11" s="107" t="s">
        <v>92</v>
      </c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107"/>
      <c r="AG11" s="107"/>
      <c r="AH11" s="107"/>
      <c r="AI11" s="107"/>
      <c r="AJ11" s="107"/>
      <c r="AK11" s="107"/>
      <c r="AL11" s="107" t="s">
        <v>92</v>
      </c>
      <c r="AM11" s="107"/>
      <c r="AN11" s="107"/>
      <c r="AO11" s="107" t="s">
        <v>92</v>
      </c>
      <c r="AP11" s="107" t="s">
        <v>92</v>
      </c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</row>
    <row r="12" spans="1:79" ht="78.75" x14ac:dyDescent="0.25">
      <c r="A12" s="36" t="s">
        <v>29</v>
      </c>
      <c r="B12" s="49">
        <v>168.15199999999999</v>
      </c>
      <c r="C12" s="49" t="s">
        <v>92</v>
      </c>
      <c r="D12" s="49" t="s">
        <v>92</v>
      </c>
      <c r="E12" s="49" t="s">
        <v>92</v>
      </c>
      <c r="F12" s="49">
        <v>34.143999999999998</v>
      </c>
      <c r="G12" s="49">
        <v>18.870999999999999</v>
      </c>
      <c r="H12" s="49">
        <v>220.80799999999999</v>
      </c>
      <c r="I12" s="49" t="s">
        <v>92</v>
      </c>
      <c r="J12" s="49" t="s">
        <v>92</v>
      </c>
      <c r="K12" s="49" t="s">
        <v>92</v>
      </c>
      <c r="L12" s="49">
        <v>38.704000000000001</v>
      </c>
      <c r="M12" s="49">
        <v>21</v>
      </c>
      <c r="N12" s="49">
        <v>230.80799999999999</v>
      </c>
      <c r="O12" s="49">
        <v>152.03299999999999</v>
      </c>
      <c r="P12" s="49">
        <v>0.82799999999999996</v>
      </c>
      <c r="Q12" s="49">
        <v>3.206</v>
      </c>
      <c r="R12" s="89">
        <v>45.689</v>
      </c>
      <c r="S12" s="49">
        <v>25.166</v>
      </c>
      <c r="T12" s="49">
        <v>247</v>
      </c>
      <c r="U12" s="49">
        <v>152</v>
      </c>
      <c r="V12" s="49">
        <v>1</v>
      </c>
      <c r="W12" s="49">
        <v>4</v>
      </c>
      <c r="X12" s="49">
        <v>52</v>
      </c>
      <c r="Y12" s="49">
        <v>33</v>
      </c>
      <c r="Z12" s="49">
        <v>120.423</v>
      </c>
      <c r="AA12" s="49">
        <v>56.893000000000001</v>
      </c>
      <c r="AB12" s="89">
        <v>0</v>
      </c>
      <c r="AC12" s="49">
        <v>1.7529999999999999</v>
      </c>
      <c r="AD12" s="49">
        <v>34.856000000000002</v>
      </c>
      <c r="AE12" s="49">
        <v>24.15</v>
      </c>
      <c r="AF12" s="49">
        <v>128.12299999999999</v>
      </c>
      <c r="AG12" s="49">
        <v>61.017000000000003</v>
      </c>
      <c r="AH12" s="89">
        <v>0</v>
      </c>
      <c r="AI12" s="49">
        <v>1.7190000000000001</v>
      </c>
      <c r="AJ12" s="49">
        <v>38.332999999999998</v>
      </c>
      <c r="AK12" s="49">
        <v>23.864999999999998</v>
      </c>
      <c r="AL12" s="49">
        <v>136.977</v>
      </c>
      <c r="AM12" s="49" t="s">
        <v>92</v>
      </c>
      <c r="AN12" s="89" t="s">
        <v>92</v>
      </c>
      <c r="AO12" s="49">
        <v>2.3580000000000001</v>
      </c>
      <c r="AP12" s="49">
        <v>41.353999999999999</v>
      </c>
      <c r="AQ12" s="49" t="s">
        <v>92</v>
      </c>
      <c r="AR12" s="49" t="s">
        <v>92</v>
      </c>
      <c r="AS12" s="49" t="s">
        <v>92</v>
      </c>
      <c r="AT12" s="89" t="s">
        <v>92</v>
      </c>
      <c r="AU12" s="49" t="s">
        <v>92</v>
      </c>
      <c r="AV12" s="49" t="s">
        <v>92</v>
      </c>
      <c r="AW12" s="49" t="s">
        <v>92</v>
      </c>
      <c r="AX12" s="49">
        <v>71.195999999999998</v>
      </c>
      <c r="AY12" s="49">
        <v>28.195</v>
      </c>
      <c r="AZ12" s="89">
        <v>0</v>
      </c>
      <c r="BA12" s="49">
        <v>2.077</v>
      </c>
      <c r="BB12" s="49">
        <v>28</v>
      </c>
      <c r="BC12" s="49">
        <v>11.843</v>
      </c>
      <c r="BD12" s="49" t="s">
        <v>92</v>
      </c>
      <c r="BE12" s="49" t="s">
        <v>92</v>
      </c>
      <c r="BF12" s="89" t="s">
        <v>92</v>
      </c>
      <c r="BG12" s="49" t="s">
        <v>92</v>
      </c>
      <c r="BH12" s="49" t="s">
        <v>92</v>
      </c>
      <c r="BI12" s="49" t="s">
        <v>92</v>
      </c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</row>
    <row r="13" spans="1:79" ht="15.75" x14ac:dyDescent="0.25">
      <c r="A13" s="90" t="s">
        <v>30</v>
      </c>
      <c r="B13" s="49">
        <v>20.603000000000002</v>
      </c>
      <c r="C13" s="49">
        <v>13.731999999999999</v>
      </c>
      <c r="D13" s="49"/>
      <c r="E13" s="49">
        <v>4.58</v>
      </c>
      <c r="F13" s="49">
        <v>0.84799999999999998</v>
      </c>
      <c r="G13" s="49">
        <v>0.76700000000000002</v>
      </c>
      <c r="H13" s="49">
        <v>20.678000000000001</v>
      </c>
      <c r="I13" s="49">
        <v>13.098000000000001</v>
      </c>
      <c r="J13" s="49">
        <v>2</v>
      </c>
      <c r="K13" s="49">
        <v>4.58</v>
      </c>
      <c r="L13" s="49">
        <v>1.016</v>
      </c>
      <c r="M13" s="49">
        <v>1</v>
      </c>
      <c r="N13" s="107" t="s">
        <v>92</v>
      </c>
      <c r="O13" s="107" t="s">
        <v>92</v>
      </c>
      <c r="P13" s="107" t="s">
        <v>92</v>
      </c>
      <c r="Q13" s="107" t="s">
        <v>92</v>
      </c>
      <c r="R13" s="107" t="s">
        <v>92</v>
      </c>
      <c r="S13" s="107" t="s">
        <v>92</v>
      </c>
      <c r="T13" s="49">
        <v>64</v>
      </c>
      <c r="U13" s="49">
        <v>44</v>
      </c>
      <c r="V13" s="49">
        <v>13</v>
      </c>
      <c r="W13" s="49">
        <v>12</v>
      </c>
      <c r="X13" s="49">
        <v>3</v>
      </c>
      <c r="Y13" s="49">
        <v>2</v>
      </c>
      <c r="Z13" s="107" t="s">
        <v>92</v>
      </c>
      <c r="AA13" s="107" t="s">
        <v>92</v>
      </c>
      <c r="AB13" s="107" t="s">
        <v>92</v>
      </c>
      <c r="AC13" s="107" t="s">
        <v>92</v>
      </c>
      <c r="AD13" s="107" t="s">
        <v>92</v>
      </c>
      <c r="AE13" s="107" t="s">
        <v>92</v>
      </c>
      <c r="AF13" s="107" t="s">
        <v>92</v>
      </c>
      <c r="AG13" s="107" t="s">
        <v>92</v>
      </c>
      <c r="AH13" s="107" t="s">
        <v>92</v>
      </c>
      <c r="AI13" s="107" t="s">
        <v>92</v>
      </c>
      <c r="AJ13" s="107" t="s">
        <v>92</v>
      </c>
      <c r="AK13" s="107" t="s">
        <v>92</v>
      </c>
      <c r="AL13" s="49">
        <v>398.738</v>
      </c>
      <c r="AM13" s="49">
        <v>277.851</v>
      </c>
      <c r="AN13" s="49">
        <v>50.905999999999999</v>
      </c>
      <c r="AO13" s="49">
        <v>60.395000000000003</v>
      </c>
      <c r="AP13" s="49">
        <v>16.329000000000001</v>
      </c>
      <c r="AQ13" s="49">
        <v>19</v>
      </c>
      <c r="AR13" s="49">
        <v>414.38799999999998</v>
      </c>
      <c r="AS13" s="49">
        <v>110.78700000000001</v>
      </c>
      <c r="AT13" s="49">
        <v>51.991999999999997</v>
      </c>
      <c r="AU13" s="49">
        <v>230.54499999999999</v>
      </c>
      <c r="AV13" s="49">
        <v>19.565999999999999</v>
      </c>
      <c r="AW13" s="49">
        <v>24.434000000000001</v>
      </c>
      <c r="AX13" s="49">
        <v>399.685</v>
      </c>
      <c r="AY13" s="49">
        <v>109.81</v>
      </c>
      <c r="AZ13" s="49">
        <v>48.959000000000003</v>
      </c>
      <c r="BA13" s="49">
        <v>216.83799999999999</v>
      </c>
      <c r="BB13" s="49">
        <v>21</v>
      </c>
      <c r="BC13" s="49">
        <v>25.768999999999998</v>
      </c>
      <c r="BD13" s="49">
        <v>411.23200000000003</v>
      </c>
      <c r="BE13" s="49">
        <v>115.474</v>
      </c>
      <c r="BF13" s="49">
        <v>54.441000000000003</v>
      </c>
      <c r="BG13" s="49">
        <v>217.304</v>
      </c>
      <c r="BH13" s="49">
        <v>21.370999999999999</v>
      </c>
      <c r="BI13" s="49">
        <v>25.207000000000001</v>
      </c>
      <c r="BJ13" s="107" t="s">
        <v>92</v>
      </c>
      <c r="BK13" s="107" t="s">
        <v>92</v>
      </c>
      <c r="BL13" s="107" t="s">
        <v>92</v>
      </c>
      <c r="BM13" s="107" t="s">
        <v>92</v>
      </c>
      <c r="BN13" s="107" t="s">
        <v>92</v>
      </c>
      <c r="BO13" s="107" t="s">
        <v>92</v>
      </c>
      <c r="BP13" s="49">
        <v>412.55900000000003</v>
      </c>
      <c r="BQ13" s="49">
        <v>257.93900000000002</v>
      </c>
      <c r="BR13" s="49">
        <v>30.991</v>
      </c>
      <c r="BS13" s="49">
        <v>50.01</v>
      </c>
      <c r="BT13" s="49">
        <v>38.508000000000003</v>
      </c>
      <c r="BU13" s="49">
        <v>28.166</v>
      </c>
      <c r="BV13" s="49">
        <v>435.01100000000002</v>
      </c>
      <c r="BW13" s="49">
        <v>275.315</v>
      </c>
      <c r="BX13" s="49">
        <v>30.991</v>
      </c>
      <c r="BY13" s="49">
        <v>50.466999999999999</v>
      </c>
      <c r="BZ13" s="49">
        <v>40</v>
      </c>
      <c r="CA13" s="49">
        <v>31</v>
      </c>
    </row>
    <row r="14" spans="1:79" ht="15.75" x14ac:dyDescent="0.25">
      <c r="A14" s="36" t="s">
        <v>31</v>
      </c>
      <c r="B14" s="49">
        <v>6394.8770000000004</v>
      </c>
      <c r="C14" s="49">
        <v>331.47899999999998</v>
      </c>
      <c r="D14" s="89">
        <v>0</v>
      </c>
      <c r="E14" s="49">
        <v>5815.0379999999996</v>
      </c>
      <c r="F14" s="49">
        <v>161.96</v>
      </c>
      <c r="G14" s="49">
        <v>84.762</v>
      </c>
      <c r="H14" s="49">
        <v>6425.6220000000003</v>
      </c>
      <c r="I14" s="49">
        <v>326.06400000000002</v>
      </c>
      <c r="J14" s="89">
        <v>0</v>
      </c>
      <c r="K14" s="49">
        <v>5827.8710000000001</v>
      </c>
      <c r="L14" s="49">
        <v>170.089</v>
      </c>
      <c r="M14" s="49">
        <v>95</v>
      </c>
      <c r="N14" s="49">
        <v>6457.1049999999996</v>
      </c>
      <c r="O14" s="49">
        <v>292.18400000000003</v>
      </c>
      <c r="P14" s="49"/>
      <c r="Q14" s="49">
        <v>5874.741</v>
      </c>
      <c r="R14" s="49">
        <v>176.68199999999999</v>
      </c>
      <c r="S14" s="49">
        <v>105.74</v>
      </c>
      <c r="T14" s="49">
        <v>10936</v>
      </c>
      <c r="U14" s="49">
        <v>554</v>
      </c>
      <c r="V14" s="49"/>
      <c r="W14" s="49">
        <v>9963</v>
      </c>
      <c r="X14" s="49">
        <v>263</v>
      </c>
      <c r="Y14" s="49">
        <v>146</v>
      </c>
      <c r="Z14" s="49">
        <v>11565.825000000001</v>
      </c>
      <c r="AA14" s="49">
        <v>606.19500000000005</v>
      </c>
      <c r="AB14" s="49">
        <v>35.624000000000002</v>
      </c>
      <c r="AC14" s="49">
        <v>10431.206</v>
      </c>
      <c r="AD14" s="49">
        <v>317.55900000000003</v>
      </c>
      <c r="AE14" s="49">
        <v>200.57300000000001</v>
      </c>
      <c r="AF14" s="49">
        <v>11988.800999999999</v>
      </c>
      <c r="AG14" s="49">
        <v>648.59299999999996</v>
      </c>
      <c r="AH14" s="49">
        <v>35.826999999999998</v>
      </c>
      <c r="AI14" s="49">
        <v>10875.856</v>
      </c>
      <c r="AJ14" s="49">
        <v>191.38900000000001</v>
      </c>
      <c r="AK14" s="49">
        <v>261.90499999999997</v>
      </c>
      <c r="AL14" s="49">
        <v>12135.035</v>
      </c>
      <c r="AM14" s="49">
        <v>669.27700000000004</v>
      </c>
      <c r="AN14" s="49">
        <v>35.826999999999998</v>
      </c>
      <c r="AO14" s="49">
        <v>10944.27</v>
      </c>
      <c r="AP14" s="49">
        <v>175.078</v>
      </c>
      <c r="AQ14" s="49">
        <v>306</v>
      </c>
      <c r="AR14" s="49">
        <v>5557.3530000000001</v>
      </c>
      <c r="AS14" s="49">
        <v>721.98500000000001</v>
      </c>
      <c r="AT14" s="49">
        <v>35.826999999999998</v>
      </c>
      <c r="AU14" s="49">
        <v>4129.3869999999997</v>
      </c>
      <c r="AV14" s="49">
        <v>273.10300000000001</v>
      </c>
      <c r="AW14" s="49">
        <v>420.26799999999997</v>
      </c>
      <c r="AX14" s="49">
        <v>10916.895</v>
      </c>
      <c r="AY14" s="49">
        <v>721.86</v>
      </c>
      <c r="AZ14" s="49">
        <v>35.826999999999998</v>
      </c>
      <c r="BA14" s="49">
        <v>9459.7029999999995</v>
      </c>
      <c r="BB14" s="49">
        <v>320</v>
      </c>
      <c r="BC14" s="49">
        <v>401.42</v>
      </c>
      <c r="BD14" s="49">
        <v>12096.448</v>
      </c>
      <c r="BE14" s="49">
        <v>698.79399999999998</v>
      </c>
      <c r="BF14" s="49">
        <v>35.826999999999998</v>
      </c>
      <c r="BG14" s="49">
        <v>10494.468999999999</v>
      </c>
      <c r="BH14" s="49">
        <v>375.71100000000001</v>
      </c>
      <c r="BI14" s="49">
        <v>515.81899999999996</v>
      </c>
      <c r="BJ14" s="49">
        <v>13728.123</v>
      </c>
      <c r="BK14" s="49">
        <v>743.75900000000001</v>
      </c>
      <c r="BL14" s="49">
        <v>35.826999999999998</v>
      </c>
      <c r="BM14" s="49">
        <v>12013.507</v>
      </c>
      <c r="BN14" s="49">
        <v>417.65699999999998</v>
      </c>
      <c r="BO14" s="49">
        <v>537.58900000000006</v>
      </c>
      <c r="BP14" s="49">
        <v>15223.623</v>
      </c>
      <c r="BQ14" s="49">
        <v>720.91800000000001</v>
      </c>
      <c r="BR14" s="49">
        <v>29.196999999999999</v>
      </c>
      <c r="BS14" s="49">
        <v>13418.161</v>
      </c>
      <c r="BT14" s="49">
        <v>477.822</v>
      </c>
      <c r="BU14" s="49">
        <v>562.548</v>
      </c>
      <c r="BV14" s="49">
        <v>15224.297</v>
      </c>
      <c r="BW14" s="49">
        <v>750.23199999999997</v>
      </c>
      <c r="BX14" s="49">
        <v>29.196999999999999</v>
      </c>
      <c r="BY14" s="49">
        <v>13142.379000000001</v>
      </c>
      <c r="BZ14" s="49">
        <v>502</v>
      </c>
      <c r="CA14" s="49">
        <v>671</v>
      </c>
    </row>
    <row r="15" spans="1:79" ht="15.75" x14ac:dyDescent="0.25">
      <c r="A15" s="36" t="s">
        <v>32</v>
      </c>
      <c r="B15" s="49">
        <v>272.43599999999998</v>
      </c>
      <c r="C15" s="49">
        <v>54.877000000000002</v>
      </c>
      <c r="D15" s="49"/>
      <c r="E15" s="49">
        <v>2.0449999999999999</v>
      </c>
      <c r="F15" s="49">
        <v>202.80600000000001</v>
      </c>
      <c r="G15" s="49">
        <v>10.145</v>
      </c>
      <c r="H15" s="49">
        <v>366.697</v>
      </c>
      <c r="I15" s="49">
        <v>79.141000000000005</v>
      </c>
      <c r="J15" s="89">
        <v>0</v>
      </c>
      <c r="K15" s="49">
        <v>2.0449999999999999</v>
      </c>
      <c r="L15" s="49">
        <v>277.68799999999999</v>
      </c>
      <c r="M15" s="49">
        <v>8</v>
      </c>
      <c r="N15" s="49">
        <v>451.46300000000002</v>
      </c>
      <c r="O15" s="49">
        <v>78.656000000000006</v>
      </c>
      <c r="P15" s="49"/>
      <c r="Q15" s="49"/>
      <c r="R15" s="49">
        <v>363.33</v>
      </c>
      <c r="S15" s="49">
        <v>7.9770000000000003</v>
      </c>
      <c r="T15" s="49">
        <v>470</v>
      </c>
      <c r="U15" s="49">
        <v>79</v>
      </c>
      <c r="V15" s="49"/>
      <c r="W15" s="49"/>
      <c r="X15" s="49">
        <v>378</v>
      </c>
      <c r="Y15" s="49">
        <v>9</v>
      </c>
      <c r="Z15" s="49">
        <v>480.87700000000001</v>
      </c>
      <c r="AA15" s="49">
        <v>94.698999999999998</v>
      </c>
      <c r="AB15" s="49"/>
      <c r="AC15" s="49"/>
      <c r="AD15" s="49">
        <v>376.96699999999998</v>
      </c>
      <c r="AE15" s="49">
        <v>7.008</v>
      </c>
      <c r="AF15" s="49">
        <v>520.74599999999998</v>
      </c>
      <c r="AG15" s="49">
        <v>97.906999999999996</v>
      </c>
      <c r="AH15" s="49"/>
      <c r="AI15" s="89">
        <v>0</v>
      </c>
      <c r="AJ15" s="49">
        <v>382.79</v>
      </c>
      <c r="AK15" s="49">
        <v>26.745000000000001</v>
      </c>
      <c r="AL15" s="49">
        <v>561.49900000000002</v>
      </c>
      <c r="AM15" s="49">
        <v>104.32899999999999</v>
      </c>
      <c r="AN15" s="49"/>
      <c r="AO15" s="49">
        <v>21.210999999999999</v>
      </c>
      <c r="AP15" s="49">
        <v>388.79399999999998</v>
      </c>
      <c r="AQ15" s="49">
        <v>35</v>
      </c>
      <c r="AR15" s="49">
        <v>589.90200000000004</v>
      </c>
      <c r="AS15" s="49">
        <v>103.702</v>
      </c>
      <c r="AT15" s="49"/>
      <c r="AU15" s="49">
        <v>21.489000000000001</v>
      </c>
      <c r="AV15" s="49">
        <v>401.173</v>
      </c>
      <c r="AW15" s="49">
        <v>40.948</v>
      </c>
      <c r="AX15" s="49">
        <v>613.66399999999999</v>
      </c>
      <c r="AY15" s="49">
        <v>104.229</v>
      </c>
      <c r="AZ15" s="49"/>
      <c r="BA15" s="49">
        <v>20.827000000000002</v>
      </c>
      <c r="BB15" s="49">
        <v>425</v>
      </c>
      <c r="BC15" s="49">
        <v>41.834000000000003</v>
      </c>
      <c r="BD15" s="49">
        <v>60.225999999999999</v>
      </c>
      <c r="BE15" s="49">
        <v>11.8</v>
      </c>
      <c r="BF15" s="49"/>
      <c r="BG15" s="49">
        <v>1.123</v>
      </c>
      <c r="BH15" s="49">
        <v>8.6750000000000007</v>
      </c>
      <c r="BI15" s="49">
        <v>36.521999999999998</v>
      </c>
      <c r="BJ15" s="49">
        <v>55.707000000000001</v>
      </c>
      <c r="BK15" s="49">
        <v>14.242000000000001</v>
      </c>
      <c r="BL15" s="49"/>
      <c r="BM15" s="49">
        <v>1.2350000000000001</v>
      </c>
      <c r="BN15" s="49">
        <v>7.7939999999999996</v>
      </c>
      <c r="BO15" s="49">
        <v>30.422999999999998</v>
      </c>
      <c r="BP15" s="49">
        <v>58.287999999999997</v>
      </c>
      <c r="BQ15" s="49">
        <v>17.256</v>
      </c>
      <c r="BR15" s="49"/>
      <c r="BS15" s="49">
        <v>1.3480000000000001</v>
      </c>
      <c r="BT15" s="49">
        <v>7.7919999999999998</v>
      </c>
      <c r="BU15" s="49">
        <v>29.712</v>
      </c>
      <c r="BV15" s="49">
        <v>65.096000000000004</v>
      </c>
      <c r="BW15" s="49">
        <v>18.646999999999998</v>
      </c>
      <c r="BX15" s="49"/>
      <c r="BY15" s="49">
        <v>1.3480000000000001</v>
      </c>
      <c r="BZ15" s="49">
        <v>9</v>
      </c>
      <c r="CA15" s="49">
        <v>34</v>
      </c>
    </row>
    <row r="16" spans="1:79" ht="47.25" x14ac:dyDescent="0.25">
      <c r="A16" s="36" t="s">
        <v>33</v>
      </c>
      <c r="B16" s="49">
        <v>9093.6929999999993</v>
      </c>
      <c r="C16" s="49">
        <v>7530.15</v>
      </c>
      <c r="D16" s="49">
        <v>4815</v>
      </c>
      <c r="E16" s="49">
        <v>395.90800000000002</v>
      </c>
      <c r="F16" s="49">
        <v>1021.548</v>
      </c>
      <c r="G16" s="49">
        <v>46.377000000000002</v>
      </c>
      <c r="H16" s="49">
        <v>6472.7150000000001</v>
      </c>
      <c r="I16" s="49">
        <v>4719.5820000000003</v>
      </c>
      <c r="J16" s="49">
        <v>1332</v>
      </c>
      <c r="K16" s="49">
        <v>371.01799999999997</v>
      </c>
      <c r="L16" s="49">
        <v>1217.3530000000001</v>
      </c>
      <c r="M16" s="49">
        <v>39</v>
      </c>
      <c r="N16" s="49">
        <v>7804.9390000000003</v>
      </c>
      <c r="O16" s="49">
        <v>5468.1080000000002</v>
      </c>
      <c r="P16" s="49">
        <v>1951.866</v>
      </c>
      <c r="Q16" s="49">
        <v>486.48500000000001</v>
      </c>
      <c r="R16" s="49">
        <v>1481.7660000000001</v>
      </c>
      <c r="S16" s="49">
        <v>206.52500000000001</v>
      </c>
      <c r="T16" s="49">
        <v>16871</v>
      </c>
      <c r="U16" s="49">
        <v>14120</v>
      </c>
      <c r="V16" s="49">
        <v>8121</v>
      </c>
      <c r="W16" s="49">
        <v>679</v>
      </c>
      <c r="X16" s="49">
        <v>1757</v>
      </c>
      <c r="Y16" s="49">
        <v>78</v>
      </c>
      <c r="Z16" s="49">
        <v>13793.442999999999</v>
      </c>
      <c r="AA16" s="49">
        <v>10276.424000000001</v>
      </c>
      <c r="AB16" s="49">
        <v>4008.8119999999999</v>
      </c>
      <c r="AC16" s="49">
        <v>660.04100000000005</v>
      </c>
      <c r="AD16" s="49">
        <v>2073.5680000000002</v>
      </c>
      <c r="AE16" s="49">
        <v>417.94099999999997</v>
      </c>
      <c r="AF16" s="49">
        <v>14278.823</v>
      </c>
      <c r="AG16" s="49">
        <v>10215.359</v>
      </c>
      <c r="AH16" s="49">
        <v>2763.2570000000001</v>
      </c>
      <c r="AI16" s="49">
        <v>719.14099999999996</v>
      </c>
      <c r="AJ16" s="49">
        <v>2489.87</v>
      </c>
      <c r="AK16" s="49">
        <v>421.76499999999999</v>
      </c>
      <c r="AL16" s="49">
        <v>14439.157999999999</v>
      </c>
      <c r="AM16" s="49">
        <v>10325</v>
      </c>
      <c r="AN16" s="49">
        <v>2758.1410000000001</v>
      </c>
      <c r="AO16" s="49">
        <v>730.94799999999998</v>
      </c>
      <c r="AP16" s="49">
        <v>2782.6039999999998</v>
      </c>
      <c r="AQ16" s="49">
        <v>211</v>
      </c>
      <c r="AR16" s="49">
        <v>15634.662</v>
      </c>
      <c r="AS16" s="49">
        <v>10548.061</v>
      </c>
      <c r="AT16" s="49">
        <v>2790.6819999999998</v>
      </c>
      <c r="AU16" s="49">
        <v>986.39099999999996</v>
      </c>
      <c r="AV16" s="49">
        <v>3412.4720000000002</v>
      </c>
      <c r="AW16" s="49">
        <v>291.83699999999999</v>
      </c>
      <c r="AX16" s="49">
        <v>12939.951999999999</v>
      </c>
      <c r="AY16" s="49">
        <v>7870.5079999999998</v>
      </c>
      <c r="AZ16" s="49">
        <v>68.135000000000005</v>
      </c>
      <c r="BA16" s="49">
        <v>754.13900000000001</v>
      </c>
      <c r="BB16" s="49">
        <v>3593.1849999999999</v>
      </c>
      <c r="BC16" s="49">
        <v>283.29300000000001</v>
      </c>
      <c r="BD16" s="49">
        <v>13620.397000000001</v>
      </c>
      <c r="BE16" s="49">
        <v>8131.6980000000003</v>
      </c>
      <c r="BF16" s="49">
        <v>155.69399999999999</v>
      </c>
      <c r="BG16" s="49">
        <v>756.54300000000001</v>
      </c>
      <c r="BH16" s="49">
        <v>3958.498</v>
      </c>
      <c r="BI16" s="49">
        <v>320.197</v>
      </c>
      <c r="BJ16" s="49">
        <v>11931.546</v>
      </c>
      <c r="BK16" s="49">
        <v>6415.5020000000004</v>
      </c>
      <c r="BL16" s="49">
        <v>349.375</v>
      </c>
      <c r="BM16" s="49">
        <v>626.553</v>
      </c>
      <c r="BN16" s="49">
        <v>4216.3559999999998</v>
      </c>
      <c r="BO16" s="49">
        <v>313.54500000000002</v>
      </c>
      <c r="BP16" s="49">
        <v>12549.638000000001</v>
      </c>
      <c r="BQ16" s="49">
        <v>6636.6329999999998</v>
      </c>
      <c r="BR16" s="49">
        <v>566.12400000000002</v>
      </c>
      <c r="BS16" s="49">
        <v>618.33500000000004</v>
      </c>
      <c r="BT16" s="49">
        <v>4609.8590000000004</v>
      </c>
      <c r="BU16" s="49">
        <v>308.29700000000003</v>
      </c>
      <c r="BV16" s="49">
        <v>13223.593000000001</v>
      </c>
      <c r="BW16" s="49">
        <v>6754.8429999999998</v>
      </c>
      <c r="BX16" s="49">
        <v>701.97500000000002</v>
      </c>
      <c r="BY16" s="49">
        <v>680.875</v>
      </c>
      <c r="BZ16" s="49">
        <v>5064</v>
      </c>
      <c r="CA16" s="49">
        <v>323</v>
      </c>
    </row>
    <row r="17" spans="1:79" ht="63" x14ac:dyDescent="0.25">
      <c r="A17" s="36" t="s">
        <v>34</v>
      </c>
      <c r="B17" s="49">
        <v>52727.902000000002</v>
      </c>
      <c r="C17" s="49">
        <v>32448.126</v>
      </c>
      <c r="D17" s="49">
        <v>26383</v>
      </c>
      <c r="E17" s="49">
        <v>18303.898000000001</v>
      </c>
      <c r="F17" s="49">
        <v>1114.731</v>
      </c>
      <c r="G17" s="49">
        <v>364.86900000000003</v>
      </c>
      <c r="H17" s="49">
        <v>58835.485999999997</v>
      </c>
      <c r="I17" s="49">
        <v>38183.196000000004</v>
      </c>
      <c r="J17" s="49">
        <v>32538</v>
      </c>
      <c r="K17" s="49">
        <v>18449.764999999999</v>
      </c>
      <c r="L17" s="49">
        <v>1238.444</v>
      </c>
      <c r="M17" s="49">
        <v>332</v>
      </c>
      <c r="N17" s="49">
        <v>36990.546999999999</v>
      </c>
      <c r="O17" s="49">
        <v>15931.757</v>
      </c>
      <c r="P17" s="49">
        <v>10695.192999999999</v>
      </c>
      <c r="Q17" s="49">
        <v>18477.491000000002</v>
      </c>
      <c r="R17" s="49">
        <v>1557.241</v>
      </c>
      <c r="S17" s="49">
        <v>377.27800000000002</v>
      </c>
      <c r="T17" s="49">
        <v>49524</v>
      </c>
      <c r="U17" s="49">
        <v>12217</v>
      </c>
      <c r="V17" s="49">
        <v>3738</v>
      </c>
      <c r="W17" s="49">
        <v>32464</v>
      </c>
      <c r="X17" s="49">
        <v>3558</v>
      </c>
      <c r="Y17" s="49">
        <v>572</v>
      </c>
      <c r="Z17" s="49">
        <v>53753.006999999998</v>
      </c>
      <c r="AA17" s="49">
        <v>16471.896000000001</v>
      </c>
      <c r="AB17" s="49">
        <v>7795.357</v>
      </c>
      <c r="AC17" s="49">
        <v>32233.489000000001</v>
      </c>
      <c r="AD17" s="49">
        <v>3893.7739999999999</v>
      </c>
      <c r="AE17" s="49">
        <v>551.178</v>
      </c>
      <c r="AF17" s="49">
        <v>60784.419000000002</v>
      </c>
      <c r="AG17" s="49">
        <v>16354.357</v>
      </c>
      <c r="AH17" s="49">
        <v>5690.9179999999997</v>
      </c>
      <c r="AI17" s="49">
        <v>37756</v>
      </c>
      <c r="AJ17" s="49">
        <v>3467.087</v>
      </c>
      <c r="AK17" s="49">
        <v>2633.951</v>
      </c>
      <c r="AL17" s="49">
        <v>63660.607000000004</v>
      </c>
      <c r="AM17" s="49">
        <v>17711.768</v>
      </c>
      <c r="AN17" s="49">
        <v>5891.8130000000001</v>
      </c>
      <c r="AO17" s="49">
        <v>40237.728999999999</v>
      </c>
      <c r="AP17" s="49">
        <v>3605.6010000000001</v>
      </c>
      <c r="AQ17" s="49">
        <v>1334</v>
      </c>
      <c r="AR17" s="49">
        <v>70484.384999999995</v>
      </c>
      <c r="AS17" s="49">
        <v>17236.778999999999</v>
      </c>
      <c r="AT17" s="49">
        <v>5976.05</v>
      </c>
      <c r="AU17" s="49">
        <v>46895.165999999997</v>
      </c>
      <c r="AV17" s="49">
        <v>3971.6990000000001</v>
      </c>
      <c r="AW17" s="49">
        <v>1522.1890000000001</v>
      </c>
      <c r="AX17" s="49">
        <v>68327.73</v>
      </c>
      <c r="AY17" s="49">
        <v>18325.803</v>
      </c>
      <c r="AZ17" s="49">
        <v>7424.5209999999997</v>
      </c>
      <c r="BA17" s="49">
        <v>42821.714999999997</v>
      </c>
      <c r="BB17" s="49">
        <v>4705.0950000000003</v>
      </c>
      <c r="BC17" s="49">
        <v>1543.1769999999999</v>
      </c>
      <c r="BD17" s="49">
        <v>71680.37</v>
      </c>
      <c r="BE17" s="49">
        <v>19572.232</v>
      </c>
      <c r="BF17" s="49">
        <v>7294.3639999999996</v>
      </c>
      <c r="BG17" s="49">
        <v>43242.760999999999</v>
      </c>
      <c r="BH17" s="49">
        <v>5507.0540000000001</v>
      </c>
      <c r="BI17" s="49">
        <v>2306.6909999999998</v>
      </c>
      <c r="BJ17" s="49">
        <v>75080.278000000006</v>
      </c>
      <c r="BK17" s="49">
        <v>19785.919999999998</v>
      </c>
      <c r="BL17" s="49">
        <v>8595.4259999999995</v>
      </c>
      <c r="BM17" s="49">
        <v>45225.137000000002</v>
      </c>
      <c r="BN17" s="49">
        <v>6279.9459999999999</v>
      </c>
      <c r="BO17" s="49">
        <v>2356.096</v>
      </c>
      <c r="BP17" s="49">
        <v>78026.596999999994</v>
      </c>
      <c r="BQ17" s="49">
        <v>22534.392</v>
      </c>
      <c r="BR17" s="49">
        <v>9031.0280000000002</v>
      </c>
      <c r="BS17" s="49">
        <v>44691.519999999997</v>
      </c>
      <c r="BT17" s="49">
        <v>7380.116</v>
      </c>
      <c r="BU17" s="49">
        <v>2424.9969999999998</v>
      </c>
      <c r="BV17" s="49">
        <v>82366.971999999994</v>
      </c>
      <c r="BW17" s="49">
        <v>22567.824000000001</v>
      </c>
      <c r="BX17" s="49">
        <v>8744.393</v>
      </c>
      <c r="BY17" s="49">
        <v>48712.983</v>
      </c>
      <c r="BZ17" s="49">
        <v>7628</v>
      </c>
      <c r="CA17" s="49">
        <v>2437</v>
      </c>
    </row>
    <row r="18" spans="1:79" ht="15.75" x14ac:dyDescent="0.25">
      <c r="A18" s="36" t="s">
        <v>35</v>
      </c>
      <c r="B18" s="49">
        <v>7000.9040000000005</v>
      </c>
      <c r="C18" s="49">
        <v>5903.8609999999999</v>
      </c>
      <c r="D18" s="49">
        <v>780</v>
      </c>
      <c r="E18" s="49">
        <v>164.01400000000001</v>
      </c>
      <c r="F18" s="49">
        <v>587.10400000000004</v>
      </c>
      <c r="G18" s="49">
        <v>122.23699999999999</v>
      </c>
      <c r="H18" s="49">
        <v>7567.8379999999997</v>
      </c>
      <c r="I18" s="49">
        <v>6065.2269999999999</v>
      </c>
      <c r="J18" s="49">
        <v>819</v>
      </c>
      <c r="K18" s="49">
        <v>276.00400000000002</v>
      </c>
      <c r="L18" s="49">
        <v>782.71199999999999</v>
      </c>
      <c r="M18" s="49">
        <v>121</v>
      </c>
      <c r="N18" s="49">
        <v>8177.4560000000001</v>
      </c>
      <c r="O18" s="49">
        <v>6624.9769999999999</v>
      </c>
      <c r="P18" s="49">
        <v>826.48099999999999</v>
      </c>
      <c r="Q18" s="49">
        <v>296.88200000000001</v>
      </c>
      <c r="R18" s="49">
        <v>754.75300000000004</v>
      </c>
      <c r="S18" s="49">
        <v>127.19</v>
      </c>
      <c r="T18" s="49">
        <v>13197</v>
      </c>
      <c r="U18" s="49">
        <v>10821</v>
      </c>
      <c r="V18" s="49">
        <v>1363</v>
      </c>
      <c r="W18" s="49">
        <v>502</v>
      </c>
      <c r="X18" s="49">
        <v>1155</v>
      </c>
      <c r="Y18" s="49">
        <v>167</v>
      </c>
      <c r="Z18" s="49">
        <v>14122.092000000001</v>
      </c>
      <c r="AA18" s="49">
        <v>11381.088</v>
      </c>
      <c r="AB18" s="49">
        <v>1392.3240000000001</v>
      </c>
      <c r="AC18" s="49">
        <v>512.67100000000005</v>
      </c>
      <c r="AD18" s="49">
        <v>1352.0809999999999</v>
      </c>
      <c r="AE18" s="49">
        <v>197.66900000000001</v>
      </c>
      <c r="AF18" s="49">
        <v>13957.358</v>
      </c>
      <c r="AG18" s="49">
        <v>11327.147000000001</v>
      </c>
      <c r="AH18" s="49">
        <v>1309.3530000000001</v>
      </c>
      <c r="AI18" s="49">
        <v>598.29700000000003</v>
      </c>
      <c r="AJ18" s="49">
        <v>1245.33</v>
      </c>
      <c r="AK18" s="49">
        <v>212.24600000000001</v>
      </c>
      <c r="AL18" s="49">
        <v>14246.879000000001</v>
      </c>
      <c r="AM18" s="49">
        <v>11383.582</v>
      </c>
      <c r="AN18" s="49">
        <v>1268.2850000000001</v>
      </c>
      <c r="AO18" s="49">
        <v>576.70299999999997</v>
      </c>
      <c r="AP18" s="49">
        <v>1384.8620000000001</v>
      </c>
      <c r="AQ18" s="49">
        <v>231</v>
      </c>
      <c r="AR18" s="49">
        <v>15166.494000000001</v>
      </c>
      <c r="AS18" s="49">
        <v>11801.732</v>
      </c>
      <c r="AT18" s="49">
        <v>1280.7650000000001</v>
      </c>
      <c r="AU18" s="49">
        <v>687.654</v>
      </c>
      <c r="AV18" s="49">
        <v>1626.653</v>
      </c>
      <c r="AW18" s="49">
        <v>251.31899999999999</v>
      </c>
      <c r="AX18" s="49">
        <v>17899.939999999999</v>
      </c>
      <c r="AY18" s="49">
        <v>12536.909</v>
      </c>
      <c r="AZ18" s="49">
        <v>1296.7719999999999</v>
      </c>
      <c r="BA18" s="49">
        <v>2212.3879999999999</v>
      </c>
      <c r="BB18" s="49">
        <v>1876.9290000000001</v>
      </c>
      <c r="BC18" s="49">
        <v>273.42500000000001</v>
      </c>
      <c r="BD18" s="49">
        <v>19237.339</v>
      </c>
      <c r="BE18" s="49">
        <v>13674.57</v>
      </c>
      <c r="BF18" s="49">
        <v>1241.914</v>
      </c>
      <c r="BG18" s="49">
        <v>1848.69</v>
      </c>
      <c r="BH18" s="49">
        <v>2356.2139999999999</v>
      </c>
      <c r="BI18" s="49">
        <v>297.40699999999998</v>
      </c>
      <c r="BJ18" s="49">
        <v>24254.185000000001</v>
      </c>
      <c r="BK18" s="49">
        <v>18036.22</v>
      </c>
      <c r="BL18" s="49">
        <v>1456.046</v>
      </c>
      <c r="BM18" s="49">
        <v>1767.482</v>
      </c>
      <c r="BN18" s="49">
        <v>2836.1550000000002</v>
      </c>
      <c r="BO18" s="49">
        <v>302.32400000000001</v>
      </c>
      <c r="BP18" s="49">
        <v>26025.146000000001</v>
      </c>
      <c r="BQ18" s="49">
        <v>19134.66</v>
      </c>
      <c r="BR18" s="49">
        <v>1433.1220000000001</v>
      </c>
      <c r="BS18" s="49">
        <v>2259.3180000000002</v>
      </c>
      <c r="BT18" s="49">
        <v>2949.6039999999998</v>
      </c>
      <c r="BU18" s="49">
        <v>317.767</v>
      </c>
      <c r="BV18" s="49">
        <v>29513.671999999999</v>
      </c>
      <c r="BW18" s="49">
        <v>22387.452000000001</v>
      </c>
      <c r="BX18" s="49">
        <v>2798.1529999999998</v>
      </c>
      <c r="BY18" s="49">
        <v>2329.8809999999999</v>
      </c>
      <c r="BZ18" s="49">
        <v>3086</v>
      </c>
      <c r="CA18" s="49">
        <v>313</v>
      </c>
    </row>
    <row r="19" spans="1:79" ht="47.25" x14ac:dyDescent="0.25">
      <c r="A19" s="36" t="s">
        <v>36</v>
      </c>
      <c r="B19" s="49">
        <v>6113.5649999999996</v>
      </c>
      <c r="C19" s="49">
        <v>4142.5649999999996</v>
      </c>
      <c r="D19" s="49">
        <v>207</v>
      </c>
      <c r="E19" s="49">
        <v>155.98400000000001</v>
      </c>
      <c r="F19" s="49">
        <v>1528.4659999999999</v>
      </c>
      <c r="G19" s="49">
        <v>179.80199999999999</v>
      </c>
      <c r="H19" s="49">
        <v>6510.7860000000001</v>
      </c>
      <c r="I19" s="49">
        <v>4257.7349999999997</v>
      </c>
      <c r="J19" s="49">
        <v>285</v>
      </c>
      <c r="K19" s="49">
        <v>207.89099999999999</v>
      </c>
      <c r="L19" s="49">
        <v>1694.2619999999999</v>
      </c>
      <c r="M19" s="49">
        <v>191</v>
      </c>
      <c r="N19" s="49">
        <v>7026.3919999999998</v>
      </c>
      <c r="O19" s="49">
        <v>4417.982</v>
      </c>
      <c r="P19" s="49">
        <v>292.98500000000001</v>
      </c>
      <c r="Q19" s="49">
        <v>224.37899999999999</v>
      </c>
      <c r="R19" s="49">
        <v>1977.797</v>
      </c>
      <c r="S19" s="49">
        <v>244.41300000000001</v>
      </c>
      <c r="T19" s="49">
        <v>10673</v>
      </c>
      <c r="U19" s="49">
        <v>7004</v>
      </c>
      <c r="V19" s="49">
        <v>463</v>
      </c>
      <c r="W19" s="49">
        <v>421</v>
      </c>
      <c r="X19" s="49">
        <v>2696</v>
      </c>
      <c r="Y19" s="49">
        <v>323</v>
      </c>
      <c r="Z19" s="49">
        <v>10593.913</v>
      </c>
      <c r="AA19" s="49">
        <v>6597.3410000000003</v>
      </c>
      <c r="AB19" s="49">
        <v>355.39400000000001</v>
      </c>
      <c r="AC19" s="49">
        <v>404.952</v>
      </c>
      <c r="AD19" s="49">
        <v>3047.6489999999999</v>
      </c>
      <c r="AE19" s="49">
        <v>318.45600000000002</v>
      </c>
      <c r="AF19" s="49">
        <v>13036.566000000001</v>
      </c>
      <c r="AG19" s="49">
        <v>7755.018</v>
      </c>
      <c r="AH19" s="49">
        <v>467.42700000000002</v>
      </c>
      <c r="AI19" s="49">
        <v>434.93</v>
      </c>
      <c r="AJ19" s="49">
        <v>4138.2070000000003</v>
      </c>
      <c r="AK19" s="49">
        <v>475.096</v>
      </c>
      <c r="AL19" s="49">
        <v>13476.912</v>
      </c>
      <c r="AM19" s="49">
        <v>7809.1559999999999</v>
      </c>
      <c r="AN19" s="49">
        <v>486.88200000000001</v>
      </c>
      <c r="AO19" s="49">
        <v>407.84100000000001</v>
      </c>
      <c r="AP19" s="49">
        <v>4479.3360000000002</v>
      </c>
      <c r="AQ19" s="49">
        <v>509</v>
      </c>
      <c r="AR19" s="49">
        <v>13713.584000000001</v>
      </c>
      <c r="AS19" s="49">
        <v>7803.82</v>
      </c>
      <c r="AT19" s="49">
        <v>466.39800000000002</v>
      </c>
      <c r="AU19" s="49">
        <v>426.911</v>
      </c>
      <c r="AV19" s="49">
        <v>4698.5159999999996</v>
      </c>
      <c r="AW19" s="49">
        <v>520.68899999999996</v>
      </c>
      <c r="AX19" s="49">
        <v>14693.441999999999</v>
      </c>
      <c r="AY19" s="49">
        <v>7784.5780000000004</v>
      </c>
      <c r="AZ19" s="49">
        <v>445.64299999999997</v>
      </c>
      <c r="BA19" s="49">
        <v>421.85</v>
      </c>
      <c r="BB19" s="49">
        <v>5542.9979999999996</v>
      </c>
      <c r="BC19" s="49">
        <v>628.65599999999995</v>
      </c>
      <c r="BD19" s="49">
        <v>15754.302</v>
      </c>
      <c r="BE19" s="49">
        <v>7782.3559999999998</v>
      </c>
      <c r="BF19" s="49">
        <v>462.39</v>
      </c>
      <c r="BG19" s="49">
        <v>442.87</v>
      </c>
      <c r="BH19" s="49">
        <v>6416.9049999999997</v>
      </c>
      <c r="BI19" s="49">
        <v>719.41700000000003</v>
      </c>
      <c r="BJ19" s="49">
        <v>16914.694</v>
      </c>
      <c r="BK19" s="49">
        <v>8148.152</v>
      </c>
      <c r="BL19" s="49">
        <v>450.029</v>
      </c>
      <c r="BM19" s="49">
        <v>439.79300000000001</v>
      </c>
      <c r="BN19" s="49">
        <v>7173.1189999999997</v>
      </c>
      <c r="BO19" s="49">
        <v>766.93899999999996</v>
      </c>
      <c r="BP19" s="49">
        <v>18505.57</v>
      </c>
      <c r="BQ19" s="49">
        <v>9034.75</v>
      </c>
      <c r="BR19" s="49">
        <v>496.459</v>
      </c>
      <c r="BS19" s="49">
        <v>493.798</v>
      </c>
      <c r="BT19" s="49">
        <v>7704.83</v>
      </c>
      <c r="BU19" s="49">
        <v>859.91499999999996</v>
      </c>
      <c r="BV19" s="49">
        <v>20809.702000000001</v>
      </c>
      <c r="BW19" s="49">
        <v>10446.467000000001</v>
      </c>
      <c r="BX19" s="49">
        <v>494.04500000000002</v>
      </c>
      <c r="BY19" s="49">
        <v>643.62900000000002</v>
      </c>
      <c r="BZ19" s="49">
        <v>8347</v>
      </c>
      <c r="CA19" s="49">
        <v>944</v>
      </c>
    </row>
    <row r="20" spans="1:79" ht="47.25" x14ac:dyDescent="0.25">
      <c r="A20" s="36" t="s">
        <v>37</v>
      </c>
      <c r="B20" s="49">
        <v>2635.5070000000001</v>
      </c>
      <c r="C20" s="49">
        <v>2263.6869999999999</v>
      </c>
      <c r="D20" s="89">
        <v>0</v>
      </c>
      <c r="E20" s="49">
        <v>51.258000000000003</v>
      </c>
      <c r="F20" s="49">
        <v>107.39400000000001</v>
      </c>
      <c r="G20" s="49">
        <v>46.317</v>
      </c>
      <c r="H20" s="49">
        <v>2182.7159999999999</v>
      </c>
      <c r="I20" s="49">
        <v>1789.414</v>
      </c>
      <c r="J20" s="49">
        <v>96</v>
      </c>
      <c r="K20" s="49">
        <v>55.307000000000002</v>
      </c>
      <c r="L20" s="49">
        <v>86.718000000000004</v>
      </c>
      <c r="M20" s="49">
        <v>45</v>
      </c>
      <c r="N20" s="49">
        <v>2441.913</v>
      </c>
      <c r="O20" s="49">
        <v>1927.1379999999999</v>
      </c>
      <c r="P20" s="49">
        <v>191.51400000000001</v>
      </c>
      <c r="Q20" s="49">
        <v>122.188</v>
      </c>
      <c r="R20" s="49">
        <v>106.413</v>
      </c>
      <c r="S20" s="49">
        <v>56.704999999999998</v>
      </c>
      <c r="T20" s="49">
        <v>2812</v>
      </c>
      <c r="U20" s="49">
        <v>2358</v>
      </c>
      <c r="V20" s="49">
        <v>2</v>
      </c>
      <c r="W20" s="49">
        <v>48</v>
      </c>
      <c r="X20" s="49">
        <v>115</v>
      </c>
      <c r="Y20" s="49">
        <v>50</v>
      </c>
      <c r="Z20" s="49">
        <v>2367.3449999999998</v>
      </c>
      <c r="AA20" s="49">
        <v>1238.23</v>
      </c>
      <c r="AB20" s="49">
        <v>1.6479999999999999</v>
      </c>
      <c r="AC20" s="49">
        <v>554.72</v>
      </c>
      <c r="AD20" s="49">
        <v>231.66499999999999</v>
      </c>
      <c r="AE20" s="49">
        <v>61.75</v>
      </c>
      <c r="AF20" s="49">
        <v>3045.59</v>
      </c>
      <c r="AG20" s="49">
        <v>1740.9159999999999</v>
      </c>
      <c r="AH20" s="49">
        <v>9.1850000000000005</v>
      </c>
      <c r="AI20" s="49">
        <v>629.32600000000002</v>
      </c>
      <c r="AJ20" s="49">
        <v>289.62200000000001</v>
      </c>
      <c r="AK20" s="49">
        <v>69.325000000000003</v>
      </c>
      <c r="AL20" s="49">
        <v>3768.0160000000001</v>
      </c>
      <c r="AM20" s="49">
        <v>2415.0940000000001</v>
      </c>
      <c r="AN20" s="49">
        <v>9.1859999999999999</v>
      </c>
      <c r="AO20" s="49">
        <v>560.29399999999998</v>
      </c>
      <c r="AP20" s="49">
        <v>352.39600000000002</v>
      </c>
      <c r="AQ20" s="49">
        <v>99</v>
      </c>
      <c r="AR20" s="49">
        <v>4254.9110000000001</v>
      </c>
      <c r="AS20" s="49">
        <v>2043.355</v>
      </c>
      <c r="AT20" s="49">
        <v>12.271000000000001</v>
      </c>
      <c r="AU20" s="49">
        <v>1406.732</v>
      </c>
      <c r="AV20" s="49">
        <v>315.38499999999999</v>
      </c>
      <c r="AW20" s="49">
        <v>115.241</v>
      </c>
      <c r="AX20" s="49">
        <v>4250.5219999999999</v>
      </c>
      <c r="AY20" s="49">
        <v>2184.5059999999999</v>
      </c>
      <c r="AZ20" s="49">
        <v>9.0389999999999997</v>
      </c>
      <c r="BA20" s="49">
        <v>1196.94</v>
      </c>
      <c r="BB20" s="49">
        <v>321.512</v>
      </c>
      <c r="BC20" s="49">
        <v>134.31899999999999</v>
      </c>
      <c r="BD20" s="49">
        <v>4912.67</v>
      </c>
      <c r="BE20" s="49">
        <v>2546.7849999999999</v>
      </c>
      <c r="BF20" s="49">
        <v>6.798</v>
      </c>
      <c r="BG20" s="49">
        <v>1438.6569999999999</v>
      </c>
      <c r="BH20" s="49">
        <v>328.13299999999998</v>
      </c>
      <c r="BI20" s="49">
        <v>142.965</v>
      </c>
      <c r="BJ20" s="49">
        <v>6208.7259999999997</v>
      </c>
      <c r="BK20" s="49">
        <v>3508.4270000000001</v>
      </c>
      <c r="BL20" s="49">
        <v>2.3479999999999999</v>
      </c>
      <c r="BM20" s="49">
        <v>1510.021</v>
      </c>
      <c r="BN20" s="49">
        <v>429.97500000000002</v>
      </c>
      <c r="BO20" s="49">
        <v>169.75899999999999</v>
      </c>
      <c r="BP20" s="49">
        <v>6133.99</v>
      </c>
      <c r="BQ20" s="49">
        <v>3587.5030000000002</v>
      </c>
      <c r="BR20" s="49">
        <v>6.601</v>
      </c>
      <c r="BS20" s="49">
        <v>1168.6369999999999</v>
      </c>
      <c r="BT20" s="49">
        <v>420.02300000000002</v>
      </c>
      <c r="BU20" s="49">
        <v>179.113</v>
      </c>
      <c r="BV20" s="49">
        <v>7087.9560000000001</v>
      </c>
      <c r="BW20" s="49">
        <v>4352.5069999999996</v>
      </c>
      <c r="BX20" s="49">
        <v>6.601</v>
      </c>
      <c r="BY20" s="49">
        <v>1164.5530000000001</v>
      </c>
      <c r="BZ20" s="49">
        <v>491</v>
      </c>
      <c r="CA20" s="49">
        <v>184</v>
      </c>
    </row>
    <row r="21" spans="1:79" s="2" customFormat="1" ht="31.5" x14ac:dyDescent="0.25">
      <c r="A21" s="55" t="s">
        <v>38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8"/>
      <c r="Q21" s="57"/>
      <c r="R21" s="57"/>
      <c r="S21" s="57"/>
      <c r="T21" s="57"/>
      <c r="U21" s="57"/>
      <c r="V21" s="58"/>
      <c r="W21" s="57"/>
      <c r="X21" s="57"/>
      <c r="Y21" s="57"/>
      <c r="Z21" s="57"/>
      <c r="AA21" s="57"/>
      <c r="AB21" s="58"/>
      <c r="AC21" s="57"/>
      <c r="AD21" s="57"/>
      <c r="AE21" s="57"/>
      <c r="AF21" s="57"/>
      <c r="AG21" s="57"/>
      <c r="AH21" s="58"/>
      <c r="AI21" s="57"/>
      <c r="AJ21" s="57"/>
      <c r="AK21" s="57"/>
      <c r="AL21" s="57"/>
      <c r="AM21" s="57"/>
      <c r="AN21" s="57"/>
      <c r="AO21" s="57"/>
      <c r="AP21" s="57"/>
      <c r="AQ21" s="57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9"/>
      <c r="BW21" s="59"/>
      <c r="BX21" s="59"/>
      <c r="BY21" s="59"/>
      <c r="BZ21" s="59"/>
      <c r="CA21" s="59"/>
    </row>
    <row r="22" spans="1:79" x14ac:dyDescent="0.25"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</row>
    <row r="23" spans="1:79" x14ac:dyDescent="0.25"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</row>
  </sheetData>
  <mergeCells count="15">
    <mergeCell ref="BV3:CA3"/>
    <mergeCell ref="A2:CA2"/>
    <mergeCell ref="A3:A4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D3:BI3"/>
    <mergeCell ref="BJ3:BO3"/>
    <mergeCell ref="BP3:BU3"/>
  </mergeCells>
  <hyperlinks>
    <hyperlink ref="A1" location="Содержание!B5" display="      К содержанию" xr:uid="{00000000-0004-0000-0500-000000000000}"/>
  </hyperlink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27"/>
  <sheetViews>
    <sheetView zoomScale="70" zoomScaleNormal="70" workbookViewId="0">
      <pane xSplit="1" ySplit="4" topLeftCell="R5" activePane="bottomRight" state="frozen"/>
      <selection pane="topRight" activeCell="B1" sqref="B1"/>
      <selection pane="bottomLeft" activeCell="A5" sqref="A5"/>
      <selection pane="bottomRight" activeCell="AF5" sqref="AF5"/>
    </sheetView>
  </sheetViews>
  <sheetFormatPr defaultRowHeight="15.75" x14ac:dyDescent="0.25"/>
  <cols>
    <col min="1" max="1" width="35.7109375" style="32" customWidth="1"/>
    <col min="2" max="3" width="17.28515625" bestFit="1" customWidth="1"/>
    <col min="4" max="7" width="16" bestFit="1" customWidth="1"/>
    <col min="8" max="9" width="17.28515625" bestFit="1" customWidth="1"/>
    <col min="10" max="10" width="16" bestFit="1" customWidth="1"/>
    <col min="11" max="11" width="17.28515625" bestFit="1" customWidth="1"/>
    <col min="12" max="13" width="16" bestFit="1" customWidth="1"/>
    <col min="14" max="15" width="17.28515625" bestFit="1" customWidth="1"/>
    <col min="16" max="16" width="16" bestFit="1" customWidth="1"/>
    <col min="17" max="17" width="17.28515625" bestFit="1" customWidth="1"/>
    <col min="18" max="19" width="16" bestFit="1" customWidth="1"/>
    <col min="20" max="20" width="17.28515625" customWidth="1"/>
    <col min="21" max="21" width="17.28515625" bestFit="1" customWidth="1"/>
    <col min="22" max="22" width="16" bestFit="1" customWidth="1"/>
    <col min="23" max="23" width="17.28515625" bestFit="1" customWidth="1"/>
    <col min="24" max="25" width="16" bestFit="1" customWidth="1"/>
    <col min="26" max="26" width="17.28515625" customWidth="1"/>
    <col min="27" max="27" width="17.140625" customWidth="1"/>
    <col min="28" max="28" width="16.7109375" customWidth="1"/>
    <col min="29" max="29" width="17.140625" customWidth="1"/>
    <col min="30" max="31" width="16.7109375" customWidth="1"/>
    <col min="32" max="32" width="17.28515625" style="115" customWidth="1"/>
    <col min="33" max="33" width="17.140625" customWidth="1"/>
    <col min="34" max="34" width="16.7109375" customWidth="1"/>
    <col min="35" max="35" width="17.140625" customWidth="1"/>
    <col min="36" max="37" width="16.7109375" customWidth="1"/>
  </cols>
  <sheetData>
    <row r="1" spans="1:37" ht="32.25" customHeight="1" x14ac:dyDescent="0.25">
      <c r="A1" s="29" t="s">
        <v>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spans="1:37" s="2" customFormat="1" ht="23.25" customHeight="1" x14ac:dyDescent="0.25">
      <c r="A2" s="134" t="s">
        <v>47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AF2" s="116"/>
    </row>
    <row r="3" spans="1:37" s="2" customFormat="1" x14ac:dyDescent="0.25">
      <c r="A3" s="128"/>
      <c r="B3" s="129">
        <v>2017</v>
      </c>
      <c r="C3" s="129"/>
      <c r="D3" s="129"/>
      <c r="E3" s="129"/>
      <c r="F3" s="129"/>
      <c r="G3" s="129"/>
      <c r="H3" s="129">
        <v>2018</v>
      </c>
      <c r="I3" s="129"/>
      <c r="J3" s="129"/>
      <c r="K3" s="129"/>
      <c r="L3" s="129"/>
      <c r="M3" s="129"/>
      <c r="N3" s="129">
        <v>2019</v>
      </c>
      <c r="O3" s="129"/>
      <c r="P3" s="129"/>
      <c r="Q3" s="129"/>
      <c r="R3" s="129"/>
      <c r="S3" s="129"/>
      <c r="T3" s="129">
        <v>2020</v>
      </c>
      <c r="U3" s="129"/>
      <c r="V3" s="129"/>
      <c r="W3" s="129"/>
      <c r="X3" s="129"/>
      <c r="Y3" s="129"/>
      <c r="Z3" s="129">
        <v>2021</v>
      </c>
      <c r="AA3" s="129"/>
      <c r="AB3" s="129"/>
      <c r="AC3" s="129"/>
      <c r="AD3" s="129"/>
      <c r="AE3" s="129"/>
      <c r="AF3" s="129">
        <v>2022</v>
      </c>
      <c r="AG3" s="129"/>
      <c r="AH3" s="129"/>
      <c r="AI3" s="129"/>
      <c r="AJ3" s="129"/>
      <c r="AK3" s="129"/>
    </row>
    <row r="4" spans="1:37" s="2" customFormat="1" ht="31.5" x14ac:dyDescent="0.25">
      <c r="A4" s="128"/>
      <c r="B4" s="28" t="s">
        <v>15</v>
      </c>
      <c r="C4" s="28" t="s">
        <v>22</v>
      </c>
      <c r="D4" s="28" t="s">
        <v>86</v>
      </c>
      <c r="E4" s="28" t="s">
        <v>17</v>
      </c>
      <c r="F4" s="28" t="s">
        <v>18</v>
      </c>
      <c r="G4" s="28" t="s">
        <v>19</v>
      </c>
      <c r="H4" s="28" t="s">
        <v>15</v>
      </c>
      <c r="I4" s="28" t="s">
        <v>22</v>
      </c>
      <c r="J4" s="66" t="s">
        <v>86</v>
      </c>
      <c r="K4" s="28" t="s">
        <v>17</v>
      </c>
      <c r="L4" s="28" t="s">
        <v>18</v>
      </c>
      <c r="M4" s="28" t="s">
        <v>19</v>
      </c>
      <c r="N4" s="28" t="s">
        <v>15</v>
      </c>
      <c r="O4" s="28" t="s">
        <v>22</v>
      </c>
      <c r="P4" s="66" t="s">
        <v>86</v>
      </c>
      <c r="Q4" s="28" t="s">
        <v>17</v>
      </c>
      <c r="R4" s="28" t="s">
        <v>18</v>
      </c>
      <c r="S4" s="28" t="s">
        <v>19</v>
      </c>
      <c r="T4" s="28" t="s">
        <v>15</v>
      </c>
      <c r="U4" s="28" t="s">
        <v>22</v>
      </c>
      <c r="V4" s="66" t="s">
        <v>86</v>
      </c>
      <c r="W4" s="28" t="s">
        <v>17</v>
      </c>
      <c r="X4" s="28" t="s">
        <v>18</v>
      </c>
      <c r="Y4" s="28" t="s">
        <v>19</v>
      </c>
      <c r="Z4" s="72" t="s">
        <v>15</v>
      </c>
      <c r="AA4" s="72" t="s">
        <v>22</v>
      </c>
      <c r="AB4" s="72" t="s">
        <v>86</v>
      </c>
      <c r="AC4" s="72" t="s">
        <v>17</v>
      </c>
      <c r="AD4" s="72" t="s">
        <v>18</v>
      </c>
      <c r="AE4" s="72" t="s">
        <v>19</v>
      </c>
      <c r="AF4" s="117" t="s">
        <v>15</v>
      </c>
      <c r="AG4" s="109" t="s">
        <v>22</v>
      </c>
      <c r="AH4" s="109" t="s">
        <v>86</v>
      </c>
      <c r="AI4" s="109" t="s">
        <v>17</v>
      </c>
      <c r="AJ4" s="109" t="s">
        <v>18</v>
      </c>
      <c r="AK4" s="109" t="s">
        <v>19</v>
      </c>
    </row>
    <row r="5" spans="1:37" s="114" customFormat="1" ht="31.5" x14ac:dyDescent="0.25">
      <c r="A5" s="110" t="s">
        <v>21</v>
      </c>
      <c r="B5" s="111">
        <v>179769894</v>
      </c>
      <c r="C5" s="111">
        <v>73815838</v>
      </c>
      <c r="D5" s="111">
        <v>15792432</v>
      </c>
      <c r="E5" s="111">
        <v>68751850</v>
      </c>
      <c r="F5" s="111">
        <v>27091968</v>
      </c>
      <c r="G5" s="111">
        <v>5607588</v>
      </c>
      <c r="H5" s="111">
        <v>190182585</v>
      </c>
      <c r="I5" s="111">
        <v>77305085</v>
      </c>
      <c r="J5" s="111">
        <v>17387960</v>
      </c>
      <c r="K5" s="111">
        <v>73609392</v>
      </c>
      <c r="L5" s="111">
        <v>31689948</v>
      </c>
      <c r="M5" s="111">
        <v>6236884</v>
      </c>
      <c r="N5" s="111">
        <v>205326202</v>
      </c>
      <c r="O5" s="111">
        <v>79426343</v>
      </c>
      <c r="P5" s="111">
        <v>16625280</v>
      </c>
      <c r="Q5" s="111">
        <v>83189660</v>
      </c>
      <c r="R5" s="111">
        <v>33651663</v>
      </c>
      <c r="S5" s="111">
        <v>7736390</v>
      </c>
      <c r="T5" s="112">
        <v>237396483</v>
      </c>
      <c r="U5" s="112">
        <v>83230451</v>
      </c>
      <c r="V5" s="112">
        <v>16744482</v>
      </c>
      <c r="W5" s="112">
        <v>106189157</v>
      </c>
      <c r="X5" s="112">
        <v>37874045</v>
      </c>
      <c r="Y5" s="112">
        <v>8660630</v>
      </c>
      <c r="Z5" s="113">
        <v>259580114</v>
      </c>
      <c r="AA5" s="113">
        <v>95809157</v>
      </c>
      <c r="AB5" s="113">
        <v>16796362</v>
      </c>
      <c r="AC5" s="113">
        <v>110529598</v>
      </c>
      <c r="AD5" s="113">
        <v>42457488</v>
      </c>
      <c r="AE5" s="113">
        <v>9088086</v>
      </c>
      <c r="AF5" s="113">
        <v>283222886</v>
      </c>
      <c r="AG5" s="113">
        <v>104560693</v>
      </c>
      <c r="AH5" s="113">
        <v>16000290</v>
      </c>
      <c r="AI5" s="113">
        <v>121849242</v>
      </c>
      <c r="AJ5" s="113">
        <v>44953644</v>
      </c>
      <c r="AK5" s="113">
        <v>9807777</v>
      </c>
    </row>
    <row r="6" spans="1:37" ht="63" x14ac:dyDescent="0.25">
      <c r="A6" s="62" t="s">
        <v>67</v>
      </c>
      <c r="B6" s="63">
        <v>1094225</v>
      </c>
      <c r="C6" s="63">
        <v>141704</v>
      </c>
      <c r="D6" s="70" t="s">
        <v>92</v>
      </c>
      <c r="E6" s="63">
        <v>76466</v>
      </c>
      <c r="F6" s="63">
        <v>383898</v>
      </c>
      <c r="G6" s="63">
        <v>255384</v>
      </c>
      <c r="H6" s="63">
        <v>1794226</v>
      </c>
      <c r="I6" s="63">
        <v>182459</v>
      </c>
      <c r="J6" s="70" t="s">
        <v>92</v>
      </c>
      <c r="K6" s="63">
        <v>669865</v>
      </c>
      <c r="L6" s="70">
        <v>630260</v>
      </c>
      <c r="M6" s="63">
        <v>271496</v>
      </c>
      <c r="N6" s="63">
        <v>2067380</v>
      </c>
      <c r="O6" s="63">
        <v>190784</v>
      </c>
      <c r="P6" s="70" t="s">
        <v>92</v>
      </c>
      <c r="Q6" s="63">
        <v>822906</v>
      </c>
      <c r="R6" s="63">
        <v>667904</v>
      </c>
      <c r="S6" s="63">
        <v>347946</v>
      </c>
      <c r="T6" s="63">
        <v>1936746</v>
      </c>
      <c r="U6" s="63">
        <v>152291</v>
      </c>
      <c r="V6" s="63"/>
      <c r="W6" s="63">
        <v>864320</v>
      </c>
      <c r="X6" s="63">
        <v>558915</v>
      </c>
      <c r="Y6" s="63">
        <v>335486</v>
      </c>
      <c r="Z6" s="73">
        <v>2318828</v>
      </c>
      <c r="AA6" s="73">
        <v>164490</v>
      </c>
      <c r="AB6" s="73"/>
      <c r="AC6" s="73">
        <v>1158642</v>
      </c>
      <c r="AD6" s="73">
        <v>606805</v>
      </c>
      <c r="AE6" s="73">
        <v>350184</v>
      </c>
      <c r="AF6" s="118">
        <v>2226284</v>
      </c>
      <c r="AG6" s="73">
        <v>169088</v>
      </c>
      <c r="AH6" s="73"/>
      <c r="AI6" s="73">
        <v>1096801</v>
      </c>
      <c r="AJ6" s="73">
        <v>603869</v>
      </c>
      <c r="AK6" s="73">
        <v>356126</v>
      </c>
    </row>
    <row r="7" spans="1:37" ht="31.5" x14ac:dyDescent="0.25">
      <c r="A7" s="62" t="s">
        <v>68</v>
      </c>
      <c r="B7" s="63"/>
      <c r="C7" s="63"/>
      <c r="D7" s="70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73"/>
      <c r="AA7" s="73"/>
      <c r="AB7" s="74"/>
      <c r="AC7" s="73"/>
      <c r="AD7" s="73"/>
      <c r="AE7" s="73"/>
      <c r="AF7" s="118"/>
      <c r="AG7" s="73"/>
      <c r="AH7" s="74"/>
      <c r="AI7" s="73"/>
      <c r="AJ7" s="73"/>
      <c r="AK7" s="73"/>
    </row>
    <row r="8" spans="1:37" ht="31.5" x14ac:dyDescent="0.25">
      <c r="A8" s="62" t="s">
        <v>69</v>
      </c>
      <c r="B8" s="63"/>
      <c r="C8" s="63"/>
      <c r="D8" s="63"/>
      <c r="E8" s="63"/>
      <c r="F8" s="63"/>
      <c r="G8" s="63"/>
      <c r="H8" s="70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73"/>
      <c r="AA8" s="73"/>
      <c r="AB8" s="73"/>
      <c r="AC8" s="73"/>
      <c r="AD8" s="73"/>
      <c r="AE8" s="73"/>
      <c r="AF8" s="118"/>
      <c r="AG8" s="73"/>
      <c r="AH8" s="73"/>
      <c r="AI8" s="73"/>
      <c r="AJ8" s="73"/>
      <c r="AK8" s="73"/>
    </row>
    <row r="9" spans="1:37" ht="78.75" x14ac:dyDescent="0.25">
      <c r="A9" s="62" t="s">
        <v>70</v>
      </c>
      <c r="B9" s="91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73"/>
      <c r="AA9" s="73"/>
      <c r="AB9" s="73"/>
      <c r="AC9" s="73"/>
      <c r="AD9" s="73"/>
      <c r="AE9" s="73"/>
      <c r="AF9" s="118"/>
      <c r="AG9" s="73"/>
      <c r="AH9" s="73"/>
      <c r="AI9" s="73"/>
      <c r="AJ9" s="73"/>
      <c r="AK9" s="73"/>
    </row>
    <row r="10" spans="1:37" ht="94.5" x14ac:dyDescent="0.25">
      <c r="A10" s="62" t="s">
        <v>71</v>
      </c>
      <c r="B10" s="70" t="s">
        <v>92</v>
      </c>
      <c r="C10" s="63"/>
      <c r="D10" s="63"/>
      <c r="E10" s="70" t="s">
        <v>92</v>
      </c>
      <c r="F10" s="70" t="s">
        <v>92</v>
      </c>
      <c r="G10" s="63"/>
      <c r="H10" s="70" t="s">
        <v>92</v>
      </c>
      <c r="I10" s="63"/>
      <c r="J10" s="63"/>
      <c r="K10" s="70" t="s">
        <v>92</v>
      </c>
      <c r="L10" s="70" t="s">
        <v>92</v>
      </c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73"/>
      <c r="AA10" s="73"/>
      <c r="AB10" s="73"/>
      <c r="AC10" s="73"/>
      <c r="AD10" s="73"/>
      <c r="AE10" s="73"/>
      <c r="AF10" s="118"/>
      <c r="AG10" s="73"/>
      <c r="AH10" s="73"/>
      <c r="AI10" s="73"/>
      <c r="AJ10" s="73"/>
      <c r="AK10" s="73"/>
    </row>
    <row r="11" spans="1:37" x14ac:dyDescent="0.25">
      <c r="A11" s="62" t="s">
        <v>72</v>
      </c>
      <c r="B11" s="63"/>
      <c r="C11" s="63"/>
      <c r="D11" s="63"/>
      <c r="E11" s="63"/>
      <c r="F11" s="63"/>
      <c r="G11" s="63"/>
      <c r="H11" s="70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70" t="s">
        <v>92</v>
      </c>
      <c r="U11" s="63"/>
      <c r="V11" s="63"/>
      <c r="W11" s="63"/>
      <c r="X11" s="70" t="s">
        <v>92</v>
      </c>
      <c r="Y11" s="70" t="s">
        <v>92</v>
      </c>
      <c r="Z11" s="73" t="s">
        <v>92</v>
      </c>
      <c r="AA11" s="73"/>
      <c r="AB11" s="73"/>
      <c r="AC11" s="73"/>
      <c r="AD11" s="73" t="s">
        <v>92</v>
      </c>
      <c r="AE11" s="73" t="s">
        <v>92</v>
      </c>
      <c r="AF11" s="118" t="s">
        <v>92</v>
      </c>
      <c r="AG11" s="73"/>
      <c r="AH11" s="73"/>
      <c r="AI11" s="73"/>
      <c r="AJ11" s="73" t="s">
        <v>92</v>
      </c>
      <c r="AK11" s="73" t="s">
        <v>92</v>
      </c>
    </row>
    <row r="12" spans="1:37" ht="63" x14ac:dyDescent="0.25">
      <c r="A12" s="62" t="s">
        <v>73</v>
      </c>
      <c r="B12" s="63"/>
      <c r="C12" s="63"/>
      <c r="D12" s="63"/>
      <c r="E12" s="63"/>
      <c r="F12" s="63"/>
      <c r="G12" s="63"/>
      <c r="H12" s="70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73"/>
      <c r="AA12" s="73"/>
      <c r="AB12" s="73"/>
      <c r="AC12" s="73"/>
      <c r="AD12" s="73"/>
      <c r="AE12" s="73"/>
      <c r="AF12" s="118"/>
      <c r="AG12" s="73"/>
      <c r="AH12" s="73"/>
      <c r="AI12" s="73"/>
      <c r="AJ12" s="73"/>
      <c r="AK12" s="73"/>
    </row>
    <row r="13" spans="1:37" ht="31.5" x14ac:dyDescent="0.25">
      <c r="A13" s="62" t="s">
        <v>74</v>
      </c>
      <c r="B13" s="63">
        <v>15752106</v>
      </c>
      <c r="C13" s="63">
        <v>757953</v>
      </c>
      <c r="D13" s="70" t="s">
        <v>92</v>
      </c>
      <c r="E13" s="63">
        <v>13506002</v>
      </c>
      <c r="F13" s="63">
        <v>477988</v>
      </c>
      <c r="G13" s="63">
        <v>815473</v>
      </c>
      <c r="H13" s="70">
        <v>16948009</v>
      </c>
      <c r="I13" s="63">
        <v>773308</v>
      </c>
      <c r="J13" s="70" t="s">
        <v>92</v>
      </c>
      <c r="K13" s="63">
        <v>14474604</v>
      </c>
      <c r="L13" s="63">
        <v>660994</v>
      </c>
      <c r="M13" s="63">
        <v>1037501</v>
      </c>
      <c r="N13" s="63">
        <v>18130782</v>
      </c>
      <c r="O13" s="63">
        <v>729479</v>
      </c>
      <c r="P13" s="70" t="s">
        <v>92</v>
      </c>
      <c r="Q13" s="63">
        <v>15200461</v>
      </c>
      <c r="R13" s="63">
        <v>713084</v>
      </c>
      <c r="S13" s="63">
        <v>1486700</v>
      </c>
      <c r="T13" s="63">
        <v>31560167</v>
      </c>
      <c r="U13" s="63">
        <v>841945</v>
      </c>
      <c r="V13" s="70" t="s">
        <v>92</v>
      </c>
      <c r="W13" s="63">
        <v>28298359</v>
      </c>
      <c r="X13" s="63">
        <v>797639</v>
      </c>
      <c r="Y13" s="63">
        <v>1621261</v>
      </c>
      <c r="Z13" s="73">
        <v>32280442</v>
      </c>
      <c r="AA13" s="73">
        <v>857453</v>
      </c>
      <c r="AB13" s="73" t="s">
        <v>92</v>
      </c>
      <c r="AC13" s="73">
        <v>28877163</v>
      </c>
      <c r="AD13" s="73">
        <v>898012</v>
      </c>
      <c r="AE13" s="73">
        <v>1646876</v>
      </c>
      <c r="AF13" s="118">
        <v>32948892</v>
      </c>
      <c r="AG13" s="73">
        <v>1700433</v>
      </c>
      <c r="AH13" s="73" t="s">
        <v>92</v>
      </c>
      <c r="AI13" s="73">
        <v>28330640</v>
      </c>
      <c r="AJ13" s="73">
        <v>1199916</v>
      </c>
      <c r="AK13" s="73">
        <v>1717070</v>
      </c>
    </row>
    <row r="14" spans="1:37" ht="47.25" x14ac:dyDescent="0.25">
      <c r="A14" s="62" t="s">
        <v>75</v>
      </c>
      <c r="B14" s="63">
        <v>437187</v>
      </c>
      <c r="C14" s="63">
        <v>271266</v>
      </c>
      <c r="D14" s="70" t="s">
        <v>92</v>
      </c>
      <c r="E14" s="63">
        <v>51201</v>
      </c>
      <c r="F14" s="63">
        <v>42147</v>
      </c>
      <c r="G14" s="63">
        <v>32619</v>
      </c>
      <c r="H14" s="70">
        <v>442770</v>
      </c>
      <c r="I14" s="63">
        <v>263402</v>
      </c>
      <c r="J14" s="70" t="s">
        <v>92</v>
      </c>
      <c r="K14" s="63">
        <v>51169</v>
      </c>
      <c r="L14" s="63">
        <v>81267</v>
      </c>
      <c r="M14" s="63">
        <v>46932</v>
      </c>
      <c r="N14" s="63">
        <v>474288</v>
      </c>
      <c r="O14" s="63">
        <v>284812</v>
      </c>
      <c r="P14" s="70" t="s">
        <v>92</v>
      </c>
      <c r="Q14" s="63">
        <v>51169</v>
      </c>
      <c r="R14" s="63">
        <v>91845</v>
      </c>
      <c r="S14" s="63">
        <v>46462</v>
      </c>
      <c r="T14" s="63">
        <v>469729</v>
      </c>
      <c r="U14" s="63">
        <v>260600</v>
      </c>
      <c r="V14" s="70" t="s">
        <v>92</v>
      </c>
      <c r="W14" s="63">
        <v>52711</v>
      </c>
      <c r="X14" s="63">
        <v>102994</v>
      </c>
      <c r="Y14" s="63">
        <v>53424</v>
      </c>
      <c r="Z14" s="73">
        <v>439037</v>
      </c>
      <c r="AA14" s="73">
        <v>249533</v>
      </c>
      <c r="AB14" s="73">
        <v>16098</v>
      </c>
      <c r="AC14" s="73">
        <v>43285</v>
      </c>
      <c r="AD14" s="73" t="s">
        <v>92</v>
      </c>
      <c r="AE14" s="73" t="s">
        <v>92</v>
      </c>
      <c r="AF14" s="118">
        <v>604726</v>
      </c>
      <c r="AG14" s="73" t="s">
        <v>92</v>
      </c>
      <c r="AH14" s="73">
        <v>18561</v>
      </c>
      <c r="AI14" s="73">
        <v>25969</v>
      </c>
      <c r="AJ14" s="73">
        <v>95079</v>
      </c>
      <c r="AK14" s="73" t="s">
        <v>92</v>
      </c>
    </row>
    <row r="15" spans="1:37" ht="31.5" x14ac:dyDescent="0.25">
      <c r="A15" s="62" t="s">
        <v>76</v>
      </c>
      <c r="B15" s="63">
        <v>826215</v>
      </c>
      <c r="C15" s="63" t="s">
        <v>92</v>
      </c>
      <c r="D15" s="63"/>
      <c r="E15" s="63">
        <v>230</v>
      </c>
      <c r="F15" s="63">
        <v>655363</v>
      </c>
      <c r="G15" s="63" t="s">
        <v>92</v>
      </c>
      <c r="H15" s="70">
        <v>848989</v>
      </c>
      <c r="I15" s="63" t="s">
        <v>92</v>
      </c>
      <c r="J15" s="63"/>
      <c r="K15" s="63">
        <v>224</v>
      </c>
      <c r="L15" s="63">
        <v>682550</v>
      </c>
      <c r="M15" s="63" t="s">
        <v>92</v>
      </c>
      <c r="N15" s="63">
        <v>1068166</v>
      </c>
      <c r="O15" s="63">
        <v>118630</v>
      </c>
      <c r="P15" s="63"/>
      <c r="Q15" s="63" t="s">
        <v>92</v>
      </c>
      <c r="R15" s="63">
        <v>888623</v>
      </c>
      <c r="S15" s="63">
        <v>55355</v>
      </c>
      <c r="T15" s="63">
        <v>1388504</v>
      </c>
      <c r="U15" s="63" t="s">
        <v>92</v>
      </c>
      <c r="V15" s="63"/>
      <c r="W15" s="63" t="s">
        <v>92</v>
      </c>
      <c r="X15" s="63">
        <v>1188401</v>
      </c>
      <c r="Y15" s="63">
        <v>74154</v>
      </c>
      <c r="Z15" s="73">
        <v>1651814</v>
      </c>
      <c r="AA15" s="73" t="s">
        <v>92</v>
      </c>
      <c r="AB15" s="73"/>
      <c r="AC15" s="73" t="s">
        <v>92</v>
      </c>
      <c r="AD15" s="73">
        <v>1423658</v>
      </c>
      <c r="AE15" s="73">
        <v>77948</v>
      </c>
      <c r="AF15" s="118">
        <v>1570349</v>
      </c>
      <c r="AG15" s="73">
        <v>138063</v>
      </c>
      <c r="AH15" s="73"/>
      <c r="AI15" s="73">
        <v>278</v>
      </c>
      <c r="AJ15" s="73">
        <v>1222207</v>
      </c>
      <c r="AK15" s="73">
        <v>79958</v>
      </c>
    </row>
    <row r="16" spans="1:37" ht="31.5" x14ac:dyDescent="0.25">
      <c r="A16" s="62" t="s">
        <v>77</v>
      </c>
      <c r="B16" s="63" t="s">
        <v>92</v>
      </c>
      <c r="C16" s="63" t="s">
        <v>92</v>
      </c>
      <c r="D16" s="63"/>
      <c r="E16" s="70" t="s">
        <v>92</v>
      </c>
      <c r="F16" s="63" t="s">
        <v>92</v>
      </c>
      <c r="G16" s="63" t="s">
        <v>92</v>
      </c>
      <c r="H16" s="63" t="s">
        <v>92</v>
      </c>
      <c r="I16" s="63" t="s">
        <v>92</v>
      </c>
      <c r="J16" s="70" t="s">
        <v>92</v>
      </c>
      <c r="K16" s="70" t="s">
        <v>92</v>
      </c>
      <c r="L16" s="70" t="s">
        <v>92</v>
      </c>
      <c r="M16" s="63" t="s">
        <v>92</v>
      </c>
      <c r="N16" s="63">
        <v>99852</v>
      </c>
      <c r="O16" s="63">
        <v>19030</v>
      </c>
      <c r="P16" s="70" t="s">
        <v>92</v>
      </c>
      <c r="Q16" s="70" t="s">
        <v>92</v>
      </c>
      <c r="R16" s="63">
        <v>25329</v>
      </c>
      <c r="S16" s="63">
        <v>53939</v>
      </c>
      <c r="T16" s="63" t="s">
        <v>92</v>
      </c>
      <c r="U16" s="63" t="s">
        <v>92</v>
      </c>
      <c r="V16" s="70" t="s">
        <v>92</v>
      </c>
      <c r="W16" s="70" t="s">
        <v>92</v>
      </c>
      <c r="X16" s="63" t="s">
        <v>92</v>
      </c>
      <c r="Y16" s="63" t="s">
        <v>92</v>
      </c>
      <c r="Z16" s="73" t="s">
        <v>92</v>
      </c>
      <c r="AA16" s="73" t="s">
        <v>92</v>
      </c>
      <c r="AB16" s="73" t="s">
        <v>92</v>
      </c>
      <c r="AC16" s="73" t="s">
        <v>92</v>
      </c>
      <c r="AD16" s="73" t="s">
        <v>92</v>
      </c>
      <c r="AE16" s="73" t="s">
        <v>92</v>
      </c>
      <c r="AF16" s="118">
        <v>165908</v>
      </c>
      <c r="AG16" s="73" t="s">
        <v>92</v>
      </c>
      <c r="AH16" s="73" t="s">
        <v>92</v>
      </c>
      <c r="AI16" s="73">
        <v>3120</v>
      </c>
      <c r="AJ16" s="73">
        <v>37687</v>
      </c>
      <c r="AK16" s="73">
        <v>75165</v>
      </c>
    </row>
    <row r="17" spans="1:37" ht="47.25" x14ac:dyDescent="0.25">
      <c r="A17" s="62" t="s">
        <v>78</v>
      </c>
      <c r="B17" s="63">
        <v>1951530</v>
      </c>
      <c r="C17" s="63">
        <v>1554546</v>
      </c>
      <c r="D17" s="70" t="s">
        <v>92</v>
      </c>
      <c r="E17" s="63">
        <v>54357</v>
      </c>
      <c r="F17" s="63">
        <v>224397</v>
      </c>
      <c r="G17" s="63">
        <v>27663</v>
      </c>
      <c r="H17" s="70">
        <v>2161116</v>
      </c>
      <c r="I17" s="63">
        <v>1728248</v>
      </c>
      <c r="J17" s="70" t="s">
        <v>92</v>
      </c>
      <c r="K17" s="63">
        <v>43171</v>
      </c>
      <c r="L17" s="63">
        <v>334470</v>
      </c>
      <c r="M17" s="63">
        <v>47530</v>
      </c>
      <c r="N17" s="63">
        <v>2657313</v>
      </c>
      <c r="O17" s="63">
        <v>1851681</v>
      </c>
      <c r="P17" s="70" t="s">
        <v>92</v>
      </c>
      <c r="Q17" s="63">
        <v>414971</v>
      </c>
      <c r="R17" s="63">
        <v>324044</v>
      </c>
      <c r="S17" s="63">
        <v>62796</v>
      </c>
      <c r="T17" s="63">
        <v>2840971</v>
      </c>
      <c r="U17" s="63">
        <v>1954841</v>
      </c>
      <c r="V17" s="70" t="s">
        <v>92</v>
      </c>
      <c r="W17" s="63">
        <v>421134</v>
      </c>
      <c r="X17" s="63">
        <v>382657</v>
      </c>
      <c r="Y17" s="63">
        <v>62932</v>
      </c>
      <c r="Z17" s="73">
        <v>3438931</v>
      </c>
      <c r="AA17" s="73">
        <v>2264741</v>
      </c>
      <c r="AB17" s="73" t="s">
        <v>92</v>
      </c>
      <c r="AC17" s="73">
        <v>493379</v>
      </c>
      <c r="AD17" s="73">
        <v>596537</v>
      </c>
      <c r="AE17" s="73">
        <v>64762</v>
      </c>
      <c r="AF17" s="118">
        <v>4390028</v>
      </c>
      <c r="AG17" s="73">
        <v>2367684</v>
      </c>
      <c r="AH17" s="73" t="s">
        <v>92</v>
      </c>
      <c r="AI17" s="73">
        <v>1253582</v>
      </c>
      <c r="AJ17" s="73">
        <v>673789</v>
      </c>
      <c r="AK17" s="73">
        <v>75586</v>
      </c>
    </row>
    <row r="18" spans="1:37" ht="47.25" x14ac:dyDescent="0.25">
      <c r="A18" s="62" t="s">
        <v>79</v>
      </c>
      <c r="B18" s="63">
        <v>10704507</v>
      </c>
      <c r="C18" s="63">
        <v>4900222</v>
      </c>
      <c r="D18" s="63">
        <v>69706</v>
      </c>
      <c r="E18" s="63">
        <v>612733</v>
      </c>
      <c r="F18" s="63">
        <v>4608946</v>
      </c>
      <c r="G18" s="63">
        <v>291707</v>
      </c>
      <c r="H18" s="70">
        <v>10634196</v>
      </c>
      <c r="I18" s="63">
        <v>4893278</v>
      </c>
      <c r="J18" s="63">
        <v>68799</v>
      </c>
      <c r="K18" s="63">
        <v>613167</v>
      </c>
      <c r="L18" s="63">
        <v>4752812</v>
      </c>
      <c r="M18" s="63">
        <v>307650</v>
      </c>
      <c r="N18" s="63">
        <v>10914267</v>
      </c>
      <c r="O18" s="63">
        <v>4894883</v>
      </c>
      <c r="P18" s="63">
        <v>66390</v>
      </c>
      <c r="Q18" s="63">
        <v>612677</v>
      </c>
      <c r="R18" s="63">
        <v>5004557</v>
      </c>
      <c r="S18" s="63">
        <v>313697</v>
      </c>
      <c r="T18" s="63">
        <v>12324522</v>
      </c>
      <c r="U18" s="63">
        <v>5352902</v>
      </c>
      <c r="V18" s="63">
        <v>71898</v>
      </c>
      <c r="W18" s="63">
        <v>1051688</v>
      </c>
      <c r="X18" s="63">
        <v>5518938</v>
      </c>
      <c r="Y18" s="63">
        <v>318582</v>
      </c>
      <c r="Z18" s="73">
        <v>13668051</v>
      </c>
      <c r="AA18" s="73">
        <v>5347556</v>
      </c>
      <c r="AB18" s="73">
        <v>71898</v>
      </c>
      <c r="AC18" s="73">
        <v>1003253</v>
      </c>
      <c r="AD18" s="73">
        <v>6892988</v>
      </c>
      <c r="AE18" s="73">
        <v>333778</v>
      </c>
      <c r="AF18" s="118">
        <v>14616017</v>
      </c>
      <c r="AG18" s="73">
        <v>5603124</v>
      </c>
      <c r="AH18" s="73">
        <v>67678</v>
      </c>
      <c r="AI18" s="73">
        <v>819686</v>
      </c>
      <c r="AJ18" s="73">
        <v>7642805</v>
      </c>
      <c r="AK18" s="73">
        <v>369258</v>
      </c>
    </row>
    <row r="19" spans="1:37" ht="63" x14ac:dyDescent="0.25">
      <c r="A19" s="62" t="s">
        <v>80</v>
      </c>
      <c r="B19" s="63">
        <v>261998</v>
      </c>
      <c r="C19" s="63">
        <v>158925</v>
      </c>
      <c r="D19" s="63"/>
      <c r="E19" s="63">
        <v>4045</v>
      </c>
      <c r="F19" s="63">
        <v>35640</v>
      </c>
      <c r="G19" s="63">
        <v>53858</v>
      </c>
      <c r="H19" s="70">
        <v>228231</v>
      </c>
      <c r="I19" s="63">
        <v>146859</v>
      </c>
      <c r="J19" s="63"/>
      <c r="K19" s="63">
        <v>1974</v>
      </c>
      <c r="L19" s="63">
        <v>39618</v>
      </c>
      <c r="M19" s="63">
        <v>38941</v>
      </c>
      <c r="N19" s="63">
        <v>331290</v>
      </c>
      <c r="O19" s="63">
        <v>150308</v>
      </c>
      <c r="P19" s="63"/>
      <c r="Q19" s="63">
        <v>39768</v>
      </c>
      <c r="R19" s="63">
        <v>59207</v>
      </c>
      <c r="S19" s="63">
        <v>81310</v>
      </c>
      <c r="T19" s="63">
        <v>371427</v>
      </c>
      <c r="U19" s="63">
        <v>150871</v>
      </c>
      <c r="V19" s="63"/>
      <c r="W19" s="63">
        <v>40725</v>
      </c>
      <c r="X19" s="63">
        <v>90359</v>
      </c>
      <c r="Y19" s="63">
        <v>88775</v>
      </c>
      <c r="Z19" s="73">
        <v>377876</v>
      </c>
      <c r="AA19" s="73">
        <v>148884</v>
      </c>
      <c r="AB19" s="73" t="s">
        <v>92</v>
      </c>
      <c r="AC19" s="73">
        <v>48459</v>
      </c>
      <c r="AD19" s="73">
        <v>85948</v>
      </c>
      <c r="AE19" s="73">
        <v>93524</v>
      </c>
      <c r="AF19" s="118">
        <v>669050</v>
      </c>
      <c r="AG19" s="73">
        <v>157269</v>
      </c>
      <c r="AH19" s="73" t="s">
        <v>92</v>
      </c>
      <c r="AI19" s="73">
        <v>231553</v>
      </c>
      <c r="AJ19" s="73">
        <v>75355</v>
      </c>
      <c r="AK19" s="73">
        <v>185783</v>
      </c>
    </row>
    <row r="20" spans="1:37" ht="63" x14ac:dyDescent="0.25">
      <c r="A20" s="62" t="s">
        <v>81</v>
      </c>
      <c r="B20" s="63">
        <v>89095565</v>
      </c>
      <c r="C20" s="63">
        <v>27705050</v>
      </c>
      <c r="D20" s="63">
        <v>11708151</v>
      </c>
      <c r="E20" s="63">
        <v>50072254</v>
      </c>
      <c r="F20" s="63">
        <v>7650716</v>
      </c>
      <c r="G20" s="63">
        <v>2631052</v>
      </c>
      <c r="H20" s="63">
        <v>94394763</v>
      </c>
      <c r="I20" s="63">
        <v>29451538</v>
      </c>
      <c r="J20" s="63">
        <v>13141872</v>
      </c>
      <c r="K20" s="63">
        <v>53117143</v>
      </c>
      <c r="L20" s="63">
        <v>8583583</v>
      </c>
      <c r="M20" s="63">
        <v>2796607</v>
      </c>
      <c r="N20" s="63">
        <v>102560905</v>
      </c>
      <c r="O20" s="63">
        <v>29198673</v>
      </c>
      <c r="P20" s="63">
        <v>12353361</v>
      </c>
      <c r="Q20" s="63">
        <v>61271560</v>
      </c>
      <c r="R20" s="63">
        <v>8266258</v>
      </c>
      <c r="S20" s="63">
        <v>3369056</v>
      </c>
      <c r="T20" s="63">
        <v>113394883</v>
      </c>
      <c r="U20" s="63">
        <v>29452795</v>
      </c>
      <c r="V20" s="63">
        <v>12407205</v>
      </c>
      <c r="W20" s="63">
        <v>70933106</v>
      </c>
      <c r="X20" s="63">
        <v>8674653</v>
      </c>
      <c r="Y20" s="63">
        <v>3854774</v>
      </c>
      <c r="Z20" s="73">
        <v>118864589</v>
      </c>
      <c r="AA20" s="73">
        <v>31204514</v>
      </c>
      <c r="AB20" s="73">
        <v>12242133</v>
      </c>
      <c r="AC20" s="73">
        <v>74199874</v>
      </c>
      <c r="AD20" s="73">
        <v>8995904</v>
      </c>
      <c r="AE20" s="73">
        <v>3952705</v>
      </c>
      <c r="AF20" s="118">
        <v>130329707</v>
      </c>
      <c r="AG20" s="73">
        <v>31385532</v>
      </c>
      <c r="AH20" s="73">
        <v>12228857</v>
      </c>
      <c r="AI20" s="73">
        <v>85048274</v>
      </c>
      <c r="AJ20" s="73">
        <v>9074785</v>
      </c>
      <c r="AK20" s="73">
        <v>4204637</v>
      </c>
    </row>
    <row r="21" spans="1:37" x14ac:dyDescent="0.25">
      <c r="A21" s="62" t="s">
        <v>82</v>
      </c>
      <c r="B21" s="63">
        <v>29314543</v>
      </c>
      <c r="C21" s="63">
        <v>23384107</v>
      </c>
      <c r="D21" s="63">
        <v>2700411</v>
      </c>
      <c r="E21" s="63">
        <v>1448706</v>
      </c>
      <c r="F21" s="63">
        <v>2790360</v>
      </c>
      <c r="G21" s="63">
        <v>321088</v>
      </c>
      <c r="H21" s="63">
        <v>30391438</v>
      </c>
      <c r="I21" s="63">
        <v>23977301</v>
      </c>
      <c r="J21" s="63">
        <v>2685047</v>
      </c>
      <c r="K21" s="63">
        <v>1686284</v>
      </c>
      <c r="L21" s="63">
        <v>3966056</v>
      </c>
      <c r="M21" s="63">
        <v>338689</v>
      </c>
      <c r="N21" s="63">
        <v>32419188</v>
      </c>
      <c r="O21" s="63">
        <v>26135721</v>
      </c>
      <c r="P21" s="63">
        <v>2677557</v>
      </c>
      <c r="Q21" s="63">
        <v>1167163</v>
      </c>
      <c r="R21" s="63">
        <v>4356041</v>
      </c>
      <c r="S21" s="63">
        <v>363273</v>
      </c>
      <c r="T21" s="63">
        <v>40468299</v>
      </c>
      <c r="U21" s="63">
        <v>30269865</v>
      </c>
      <c r="V21" s="63">
        <v>2658048</v>
      </c>
      <c r="W21" s="63">
        <v>3463872</v>
      </c>
      <c r="X21" s="63">
        <v>5716411</v>
      </c>
      <c r="Y21" s="63">
        <v>513300</v>
      </c>
      <c r="Z21" s="73">
        <v>44824076</v>
      </c>
      <c r="AA21" s="73">
        <v>33717632</v>
      </c>
      <c r="AB21" s="73">
        <v>2647132</v>
      </c>
      <c r="AC21" s="73">
        <v>3568904</v>
      </c>
      <c r="AD21" s="73">
        <v>6348073</v>
      </c>
      <c r="AE21" s="73">
        <v>524027</v>
      </c>
      <c r="AF21" s="118">
        <v>51926965</v>
      </c>
      <c r="AG21" s="73">
        <v>39852602</v>
      </c>
      <c r="AH21" s="73">
        <v>1733646</v>
      </c>
      <c r="AI21" s="73">
        <v>3775425</v>
      </c>
      <c r="AJ21" s="73">
        <v>6968197</v>
      </c>
      <c r="AK21" s="73">
        <v>608478</v>
      </c>
    </row>
    <row r="22" spans="1:37" ht="47.25" x14ac:dyDescent="0.25">
      <c r="A22" s="62" t="s">
        <v>83</v>
      </c>
      <c r="B22" s="63">
        <v>21787354</v>
      </c>
      <c r="C22" s="63">
        <v>10384916</v>
      </c>
      <c r="D22" s="63">
        <v>478888</v>
      </c>
      <c r="E22" s="63">
        <v>751413</v>
      </c>
      <c r="F22" s="63">
        <v>9252382</v>
      </c>
      <c r="G22" s="63">
        <v>939557</v>
      </c>
      <c r="H22" s="70">
        <v>22426522</v>
      </c>
      <c r="I22" s="63">
        <v>10511258</v>
      </c>
      <c r="J22" s="63">
        <v>572598</v>
      </c>
      <c r="K22" s="63">
        <v>758339</v>
      </c>
      <c r="L22" s="63">
        <v>10096477</v>
      </c>
      <c r="M22" s="63">
        <v>1026694</v>
      </c>
      <c r="N22" s="63">
        <v>23360516</v>
      </c>
      <c r="O22" s="63">
        <v>10188276</v>
      </c>
      <c r="P22" s="63">
        <v>537272</v>
      </c>
      <c r="Q22" s="63">
        <v>717091</v>
      </c>
      <c r="R22" s="63">
        <v>11161798</v>
      </c>
      <c r="S22" s="63">
        <v>1265733</v>
      </c>
      <c r="T22" s="63">
        <v>25720217</v>
      </c>
      <c r="U22" s="63">
        <v>10524676</v>
      </c>
      <c r="V22" s="63">
        <v>532292</v>
      </c>
      <c r="W22" s="63">
        <v>735164</v>
      </c>
      <c r="X22" s="63">
        <v>13015701</v>
      </c>
      <c r="Y22" s="63">
        <v>1419430</v>
      </c>
      <c r="Z22" s="73">
        <v>27111320</v>
      </c>
      <c r="AA22" s="73">
        <v>10697592</v>
      </c>
      <c r="AB22" s="73">
        <v>545863</v>
      </c>
      <c r="AC22" s="73">
        <v>782194</v>
      </c>
      <c r="AD22" s="73">
        <v>13990039</v>
      </c>
      <c r="AE22" s="73">
        <v>1606255</v>
      </c>
      <c r="AF22" s="118">
        <v>29053861</v>
      </c>
      <c r="AG22" s="73">
        <v>11777644</v>
      </c>
      <c r="AH22" s="73">
        <v>584162</v>
      </c>
      <c r="AI22" s="73">
        <v>788232</v>
      </c>
      <c r="AJ22" s="73">
        <v>14737136</v>
      </c>
      <c r="AK22" s="73">
        <v>1710928</v>
      </c>
    </row>
    <row r="23" spans="1:37" ht="63" x14ac:dyDescent="0.25">
      <c r="A23" s="62" t="s">
        <v>84</v>
      </c>
      <c r="B23" s="63">
        <v>8284042</v>
      </c>
      <c r="C23" s="63">
        <v>4330302</v>
      </c>
      <c r="D23" s="63">
        <v>5017</v>
      </c>
      <c r="E23" s="63">
        <v>2164592</v>
      </c>
      <c r="F23" s="63">
        <v>937060</v>
      </c>
      <c r="G23" s="63">
        <v>106925</v>
      </c>
      <c r="H23" s="70">
        <v>9622355</v>
      </c>
      <c r="I23" s="63">
        <v>5150920</v>
      </c>
      <c r="J23" s="63">
        <v>5462</v>
      </c>
      <c r="K23" s="63">
        <v>2180475</v>
      </c>
      <c r="L23" s="63">
        <v>1806225</v>
      </c>
      <c r="M23" s="63">
        <v>173163</v>
      </c>
      <c r="N23" s="70">
        <v>11071039</v>
      </c>
      <c r="O23" s="63">
        <v>5603273</v>
      </c>
      <c r="P23" s="63">
        <v>5462</v>
      </c>
      <c r="Q23" s="63">
        <v>2879893</v>
      </c>
      <c r="R23" s="70">
        <v>2063161</v>
      </c>
      <c r="S23" s="63">
        <v>221394</v>
      </c>
      <c r="T23" s="70">
        <v>6637167</v>
      </c>
      <c r="U23" s="63">
        <v>4070602</v>
      </c>
      <c r="V23" s="63">
        <v>4130</v>
      </c>
      <c r="W23" s="63">
        <v>314460</v>
      </c>
      <c r="X23" s="70">
        <v>1761534</v>
      </c>
      <c r="Y23" s="63">
        <v>194829</v>
      </c>
      <c r="Z23" s="73">
        <v>14224794</v>
      </c>
      <c r="AA23" s="73">
        <v>10917256</v>
      </c>
      <c r="AB23" s="73">
        <v>4130</v>
      </c>
      <c r="AC23" s="73">
        <v>340533</v>
      </c>
      <c r="AD23" s="73">
        <v>2450850</v>
      </c>
      <c r="AE23" s="73">
        <v>216781</v>
      </c>
      <c r="AF23" s="118">
        <v>14273774</v>
      </c>
      <c r="AG23" s="73">
        <v>10881449</v>
      </c>
      <c r="AH23" s="73">
        <v>4130</v>
      </c>
      <c r="AI23" s="73">
        <v>463321</v>
      </c>
      <c r="AJ23" s="73">
        <v>2398569</v>
      </c>
      <c r="AK23" s="73">
        <v>229665</v>
      </c>
    </row>
    <row r="24" spans="1:37" ht="31.5" x14ac:dyDescent="0.25">
      <c r="A24" s="62" t="s">
        <v>85</v>
      </c>
      <c r="B24" s="70">
        <v>188450</v>
      </c>
      <c r="C24" s="63">
        <v>89429</v>
      </c>
      <c r="D24" s="63">
        <v>12757</v>
      </c>
      <c r="E24" s="63">
        <v>8373</v>
      </c>
      <c r="F24" s="63">
        <v>20550</v>
      </c>
      <c r="G24" s="63">
        <v>53007</v>
      </c>
      <c r="H24" s="70">
        <v>200877</v>
      </c>
      <c r="I24" s="63">
        <v>87849</v>
      </c>
      <c r="J24" s="63">
        <v>10958</v>
      </c>
      <c r="K24" s="63">
        <v>11499</v>
      </c>
      <c r="L24" s="63">
        <v>33408</v>
      </c>
      <c r="M24" s="63">
        <v>64360</v>
      </c>
      <c r="N24" s="63">
        <v>171216</v>
      </c>
      <c r="O24" s="63">
        <v>60793</v>
      </c>
      <c r="P24" s="70" t="s">
        <v>92</v>
      </c>
      <c r="Q24" s="63">
        <v>10429</v>
      </c>
      <c r="R24" s="63">
        <v>29812</v>
      </c>
      <c r="S24" s="63">
        <v>68729</v>
      </c>
      <c r="T24" s="63">
        <v>182311</v>
      </c>
      <c r="U24" s="63">
        <v>60130</v>
      </c>
      <c r="V24" s="70" t="s">
        <v>92</v>
      </c>
      <c r="W24" s="63">
        <v>12046</v>
      </c>
      <c r="X24" s="63">
        <v>38784</v>
      </c>
      <c r="Y24" s="63">
        <v>69786</v>
      </c>
      <c r="Z24" s="73">
        <v>189891</v>
      </c>
      <c r="AA24" s="73">
        <v>62013</v>
      </c>
      <c r="AB24" s="73">
        <v>534</v>
      </c>
      <c r="AC24" s="73">
        <v>12200</v>
      </c>
      <c r="AD24" s="73">
        <v>45971</v>
      </c>
      <c r="AE24" s="73">
        <v>68677</v>
      </c>
      <c r="AF24" s="118">
        <v>222636</v>
      </c>
      <c r="AG24" s="73">
        <v>66187</v>
      </c>
      <c r="AH24" s="73" t="s">
        <v>92</v>
      </c>
      <c r="AI24" s="73">
        <v>12361</v>
      </c>
      <c r="AJ24" s="73">
        <v>43472</v>
      </c>
      <c r="AK24" s="73">
        <v>99009</v>
      </c>
    </row>
    <row r="25" spans="1:37" x14ac:dyDescent="0.25"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119"/>
      <c r="AG25" s="61"/>
      <c r="AH25" s="61"/>
      <c r="AI25" s="61"/>
      <c r="AJ25" s="61"/>
      <c r="AK25" s="61"/>
    </row>
    <row r="26" spans="1:37" x14ac:dyDescent="0.25"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119"/>
      <c r="AG26" s="61"/>
      <c r="AH26" s="61"/>
      <c r="AI26" s="61"/>
      <c r="AJ26" s="61"/>
      <c r="AK26" s="61"/>
    </row>
    <row r="27" spans="1:37" s="31" customFormat="1" x14ac:dyDescent="0.25">
      <c r="A27" s="2" t="s">
        <v>87</v>
      </c>
      <c r="AF27" s="120"/>
    </row>
  </sheetData>
  <mergeCells count="8">
    <mergeCell ref="AF3:AK3"/>
    <mergeCell ref="Z3:AE3"/>
    <mergeCell ref="N3:S3"/>
    <mergeCell ref="T3:Y3"/>
    <mergeCell ref="A2:Y2"/>
    <mergeCell ref="A3:A4"/>
    <mergeCell ref="B3:G3"/>
    <mergeCell ref="H3:M3"/>
  </mergeCells>
  <hyperlinks>
    <hyperlink ref="A1" location="Содержание!B5" display="      К содержанию" xr:uid="{00000000-0004-0000-0600-000000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Содержание</vt:lpstr>
      <vt:lpstr>1</vt:lpstr>
      <vt:lpstr>2</vt:lpstr>
      <vt:lpstr>3</vt:lpstr>
      <vt:lpstr>4</vt:lpstr>
      <vt:lpstr>5</vt:lpstr>
      <vt:lpstr>6</vt:lpstr>
      <vt:lpstr>а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Ромашкина Г.Н.</dc:creator>
  <cp:lastModifiedBy>Фадеева Елена Ивановна</cp:lastModifiedBy>
  <cp:lastPrinted>2021-05-13T12:20:04Z</cp:lastPrinted>
  <dcterms:created xsi:type="dcterms:W3CDTF">2021-04-08T10:35:45Z</dcterms:created>
  <dcterms:modified xsi:type="dcterms:W3CDTF">2024-08-08T06:09:29Z</dcterms:modified>
</cp:coreProperties>
</file>